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772230d9352224d2/Documents/Personal/SunCam/Cost Estimating/"/>
    </mc:Choice>
  </mc:AlternateContent>
  <xr:revisionPtr revIDLastSave="919" documentId="8_{41276801-A268-44F5-A209-2A2D80652E1A}" xr6:coauthVersionLast="47" xr6:coauthVersionMax="47" xr10:uidLastSave="{A92C18A5-586E-45C1-AC83-67FCE86E966A}"/>
  <bookViews>
    <workbookView xWindow="-110" yWindow="-110" windowWidth="19420" windowHeight="10300" xr2:uid="{33B08A99-8C02-4C60-9D37-905907CCE3BF}"/>
  </bookViews>
  <sheets>
    <sheet name="Summary" sheetId="1" r:id="rId1"/>
    <sheet name="1" sheetId="2" r:id="rId2"/>
    <sheet name="2" sheetId="7" r:id="rId3"/>
    <sheet name="3" sheetId="8" r:id="rId4"/>
    <sheet name="4" sheetId="10" r:id="rId5"/>
  </sheets>
  <definedNames>
    <definedName name="_xlnm.Print_Area" localSheetId="0">Summary!$A$1:$J$33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0" i="7" l="1"/>
  <c r="H21" i="7"/>
  <c r="J21" i="7" s="1"/>
  <c r="N21" i="7"/>
  <c r="L21" i="7"/>
  <c r="F21" i="7"/>
  <c r="N20" i="7"/>
  <c r="J20" i="7"/>
  <c r="O20" i="7" s="1"/>
  <c r="F20" i="7"/>
  <c r="N19" i="7"/>
  <c r="L19" i="7"/>
  <c r="H19" i="7"/>
  <c r="J19" i="7" s="1"/>
  <c r="F19" i="7"/>
  <c r="O19" i="7" s="1"/>
  <c r="D3" i="10"/>
  <c r="L86" i="10"/>
  <c r="H86" i="10"/>
  <c r="F86" i="10"/>
  <c r="N85" i="10"/>
  <c r="L85" i="10"/>
  <c r="H85" i="10"/>
  <c r="J85" i="10" s="1"/>
  <c r="F85" i="10"/>
  <c r="N84" i="10"/>
  <c r="N86" i="10" s="1"/>
  <c r="L84" i="10"/>
  <c r="H84" i="10"/>
  <c r="J84" i="10" s="1"/>
  <c r="F84" i="10"/>
  <c r="N81" i="10"/>
  <c r="L81" i="10"/>
  <c r="N80" i="10"/>
  <c r="L80" i="10"/>
  <c r="H80" i="10"/>
  <c r="J80" i="10" s="1"/>
  <c r="F80" i="10"/>
  <c r="O80" i="10" s="1"/>
  <c r="N79" i="10"/>
  <c r="L79" i="10"/>
  <c r="H79" i="10"/>
  <c r="H81" i="10" s="1"/>
  <c r="F79" i="10"/>
  <c r="N76" i="10"/>
  <c r="N75" i="10"/>
  <c r="L75" i="10"/>
  <c r="J75" i="10"/>
  <c r="O75" i="10" s="1"/>
  <c r="H75" i="10"/>
  <c r="F75" i="10"/>
  <c r="N74" i="10"/>
  <c r="L74" i="10"/>
  <c r="L76" i="10" s="1"/>
  <c r="H74" i="10"/>
  <c r="J74" i="10" s="1"/>
  <c r="J76" i="10" s="1"/>
  <c r="F74" i="10"/>
  <c r="O74" i="10" s="1"/>
  <c r="N70" i="10"/>
  <c r="L70" i="10"/>
  <c r="H70" i="10"/>
  <c r="J70" i="10" s="1"/>
  <c r="O70" i="10" s="1"/>
  <c r="F70" i="10"/>
  <c r="N69" i="10"/>
  <c r="N71" i="10" s="1"/>
  <c r="L69" i="10"/>
  <c r="L71" i="10" s="1"/>
  <c r="H69" i="10"/>
  <c r="H71" i="10" s="1"/>
  <c r="F69" i="10"/>
  <c r="F71" i="10" s="1"/>
  <c r="L66" i="10"/>
  <c r="H66" i="10"/>
  <c r="F66" i="10"/>
  <c r="N65" i="10"/>
  <c r="L65" i="10"/>
  <c r="H65" i="10"/>
  <c r="J65" i="10" s="1"/>
  <c r="F65" i="10"/>
  <c r="O65" i="10" s="1"/>
  <c r="N64" i="10"/>
  <c r="N66" i="10" s="1"/>
  <c r="L64" i="10"/>
  <c r="H64" i="10"/>
  <c r="J64" i="10" s="1"/>
  <c r="F64" i="10"/>
  <c r="N61" i="10"/>
  <c r="L61" i="10"/>
  <c r="N60" i="10"/>
  <c r="L60" i="10"/>
  <c r="H60" i="10"/>
  <c r="J60" i="10" s="1"/>
  <c r="F60" i="10"/>
  <c r="O60" i="10" s="1"/>
  <c r="N59" i="10"/>
  <c r="L59" i="10"/>
  <c r="H59" i="10"/>
  <c r="H61" i="10" s="1"/>
  <c r="F59" i="10"/>
  <c r="N56" i="10"/>
  <c r="N55" i="10"/>
  <c r="L55" i="10"/>
  <c r="J55" i="10"/>
  <c r="O55" i="10" s="1"/>
  <c r="H55" i="10"/>
  <c r="F55" i="10"/>
  <c r="N54" i="10"/>
  <c r="L54" i="10"/>
  <c r="L56" i="10" s="1"/>
  <c r="H54" i="10"/>
  <c r="J54" i="10" s="1"/>
  <c r="J56" i="10" s="1"/>
  <c r="F54" i="10"/>
  <c r="O54" i="10" s="1"/>
  <c r="O56" i="10" s="1"/>
  <c r="H51" i="10"/>
  <c r="F51" i="10"/>
  <c r="N50" i="10"/>
  <c r="L50" i="10"/>
  <c r="H50" i="10"/>
  <c r="J50" i="10" s="1"/>
  <c r="O50" i="10" s="1"/>
  <c r="F50" i="10"/>
  <c r="N49" i="10"/>
  <c r="N51" i="10" s="1"/>
  <c r="L49" i="10"/>
  <c r="L51" i="10" s="1"/>
  <c r="J49" i="10"/>
  <c r="O49" i="10" s="1"/>
  <c r="O51" i="10" s="1"/>
  <c r="H49" i="10"/>
  <c r="F49" i="10"/>
  <c r="L46" i="10"/>
  <c r="H46" i="10"/>
  <c r="F46" i="10"/>
  <c r="N45" i="10"/>
  <c r="L45" i="10"/>
  <c r="H45" i="10"/>
  <c r="J45" i="10" s="1"/>
  <c r="F45" i="10"/>
  <c r="O45" i="10" s="1"/>
  <c r="N44" i="10"/>
  <c r="N46" i="10" s="1"/>
  <c r="L44" i="10"/>
  <c r="H44" i="10"/>
  <c r="J44" i="10" s="1"/>
  <c r="F44" i="10"/>
  <c r="N41" i="10"/>
  <c r="L41" i="10"/>
  <c r="N40" i="10"/>
  <c r="L40" i="10"/>
  <c r="H40" i="10"/>
  <c r="J40" i="10" s="1"/>
  <c r="F40" i="10"/>
  <c r="N39" i="10"/>
  <c r="L39" i="10"/>
  <c r="H39" i="10"/>
  <c r="H41" i="10" s="1"/>
  <c r="F39" i="10"/>
  <c r="N36" i="10"/>
  <c r="H36" i="10"/>
  <c r="N35" i="10"/>
  <c r="L35" i="10"/>
  <c r="L36" i="10" s="1"/>
  <c r="J35" i="10"/>
  <c r="J36" i="10" s="1"/>
  <c r="H35" i="10"/>
  <c r="F35" i="10"/>
  <c r="F36" i="10" s="1"/>
  <c r="N34" i="10"/>
  <c r="L34" i="10"/>
  <c r="H34" i="10"/>
  <c r="J34" i="10" s="1"/>
  <c r="F34" i="10"/>
  <c r="H31" i="10"/>
  <c r="F31" i="10"/>
  <c r="N30" i="10"/>
  <c r="L30" i="10"/>
  <c r="H30" i="10"/>
  <c r="J30" i="10" s="1"/>
  <c r="O30" i="10" s="1"/>
  <c r="F30" i="10"/>
  <c r="N29" i="10"/>
  <c r="N31" i="10" s="1"/>
  <c r="L29" i="10"/>
  <c r="L31" i="10" s="1"/>
  <c r="J29" i="10"/>
  <c r="O29" i="10" s="1"/>
  <c r="H29" i="10"/>
  <c r="F29" i="10"/>
  <c r="L26" i="10"/>
  <c r="H26" i="10"/>
  <c r="F26" i="10"/>
  <c r="N25" i="10"/>
  <c r="L25" i="10"/>
  <c r="H25" i="10"/>
  <c r="J25" i="10" s="1"/>
  <c r="F25" i="10"/>
  <c r="N24" i="10"/>
  <c r="N26" i="10" s="1"/>
  <c r="L24" i="10"/>
  <c r="H24" i="10"/>
  <c r="J24" i="10" s="1"/>
  <c r="F24" i="10"/>
  <c r="J21" i="10"/>
  <c r="L21" i="10" s="1"/>
  <c r="N21" i="10" s="1"/>
  <c r="N20" i="10"/>
  <c r="L20" i="10"/>
  <c r="H20" i="10"/>
  <c r="J20" i="10" s="1"/>
  <c r="F20" i="10"/>
  <c r="N19" i="10"/>
  <c r="L19" i="10"/>
  <c r="H19" i="10"/>
  <c r="J19" i="10" s="1"/>
  <c r="F19" i="10"/>
  <c r="F21" i="10" s="1"/>
  <c r="N16" i="10"/>
  <c r="L16" i="10"/>
  <c r="N15" i="10"/>
  <c r="L15" i="10"/>
  <c r="H15" i="10"/>
  <c r="J15" i="10" s="1"/>
  <c r="F15" i="10"/>
  <c r="O15" i="10" s="1"/>
  <c r="N14" i="10"/>
  <c r="L14" i="10"/>
  <c r="H14" i="10"/>
  <c r="J14" i="10" s="1"/>
  <c r="J16" i="10" s="1"/>
  <c r="F14" i="10"/>
  <c r="N11" i="10"/>
  <c r="N10" i="10"/>
  <c r="L10" i="10"/>
  <c r="J10" i="10"/>
  <c r="J11" i="10" s="1"/>
  <c r="F10" i="10"/>
  <c r="O10" i="10" s="1"/>
  <c r="N9" i="10"/>
  <c r="L9" i="10"/>
  <c r="L11" i="10" s="1"/>
  <c r="J9" i="10"/>
  <c r="F9" i="10"/>
  <c r="O9" i="10" s="1"/>
  <c r="O11" i="10" s="1"/>
  <c r="O16" i="8"/>
  <c r="N16" i="8"/>
  <c r="L16" i="8"/>
  <c r="J16" i="8"/>
  <c r="F16" i="8"/>
  <c r="N14" i="8"/>
  <c r="L14" i="8"/>
  <c r="H14" i="8"/>
  <c r="J14" i="8" s="1"/>
  <c r="O14" i="8" s="1"/>
  <c r="F14" i="8"/>
  <c r="N18" i="7"/>
  <c r="L18" i="7"/>
  <c r="H18" i="7"/>
  <c r="J18" i="7" s="1"/>
  <c r="F18" i="7"/>
  <c r="D3" i="8"/>
  <c r="N85" i="8"/>
  <c r="L85" i="8"/>
  <c r="H85" i="8"/>
  <c r="J85" i="8" s="1"/>
  <c r="F85" i="8"/>
  <c r="L84" i="8"/>
  <c r="H84" i="8"/>
  <c r="F84" i="8"/>
  <c r="N80" i="8"/>
  <c r="L80" i="8"/>
  <c r="H80" i="8"/>
  <c r="J80" i="8" s="1"/>
  <c r="F80" i="8"/>
  <c r="N79" i="8"/>
  <c r="L79" i="8"/>
  <c r="H79" i="8"/>
  <c r="J79" i="8" s="1"/>
  <c r="F79" i="8"/>
  <c r="F81" i="8" s="1"/>
  <c r="N75" i="8"/>
  <c r="L75" i="8"/>
  <c r="L76" i="8" s="1"/>
  <c r="H75" i="8"/>
  <c r="J75" i="8" s="1"/>
  <c r="F75" i="8"/>
  <c r="N74" i="8"/>
  <c r="L74" i="8"/>
  <c r="H74" i="8"/>
  <c r="J74" i="8" s="1"/>
  <c r="F74" i="8"/>
  <c r="N70" i="8"/>
  <c r="L70" i="8"/>
  <c r="H70" i="8"/>
  <c r="J70" i="8" s="1"/>
  <c r="O70" i="8" s="1"/>
  <c r="F70" i="8"/>
  <c r="N69" i="8"/>
  <c r="L69" i="8"/>
  <c r="L71" i="8" s="1"/>
  <c r="H69" i="8"/>
  <c r="F69" i="8"/>
  <c r="N65" i="8"/>
  <c r="N66" i="8" s="1"/>
  <c r="L65" i="8"/>
  <c r="J65" i="8"/>
  <c r="H65" i="8"/>
  <c r="F65" i="8"/>
  <c r="N64" i="8"/>
  <c r="L64" i="8"/>
  <c r="H64" i="8"/>
  <c r="H66" i="8" s="1"/>
  <c r="F64" i="8"/>
  <c r="O60" i="8"/>
  <c r="N60" i="8"/>
  <c r="L60" i="8"/>
  <c r="H60" i="8"/>
  <c r="J60" i="8" s="1"/>
  <c r="F60" i="8"/>
  <c r="N59" i="8"/>
  <c r="N61" i="8" s="1"/>
  <c r="L59" i="8"/>
  <c r="H59" i="8"/>
  <c r="J59" i="8" s="1"/>
  <c r="J61" i="8" s="1"/>
  <c r="F59" i="8"/>
  <c r="F61" i="8" s="1"/>
  <c r="N55" i="8"/>
  <c r="L55" i="8"/>
  <c r="H55" i="8"/>
  <c r="J55" i="8" s="1"/>
  <c r="F55" i="8"/>
  <c r="N54" i="8"/>
  <c r="N56" i="8" s="1"/>
  <c r="L54" i="8"/>
  <c r="H54" i="8"/>
  <c r="J54" i="8" s="1"/>
  <c r="F54" i="8"/>
  <c r="L51" i="8"/>
  <c r="N50" i="8"/>
  <c r="L50" i="8"/>
  <c r="H50" i="8"/>
  <c r="J50" i="8" s="1"/>
  <c r="O50" i="8" s="1"/>
  <c r="F50" i="8"/>
  <c r="N49" i="8"/>
  <c r="N51" i="8" s="1"/>
  <c r="L49" i="8"/>
  <c r="H49" i="8"/>
  <c r="F49" i="8"/>
  <c r="N45" i="8"/>
  <c r="L45" i="8"/>
  <c r="H45" i="8"/>
  <c r="J45" i="8" s="1"/>
  <c r="F45" i="8"/>
  <c r="N44" i="8"/>
  <c r="L44" i="8"/>
  <c r="H44" i="8"/>
  <c r="F44" i="8"/>
  <c r="N40" i="8"/>
  <c r="L40" i="8"/>
  <c r="H40" i="8"/>
  <c r="J40" i="8" s="1"/>
  <c r="F40" i="8"/>
  <c r="N39" i="8"/>
  <c r="L39" i="8"/>
  <c r="H39" i="8"/>
  <c r="J39" i="8" s="1"/>
  <c r="F39" i="8"/>
  <c r="N35" i="8"/>
  <c r="N36" i="8" s="1"/>
  <c r="L35" i="8"/>
  <c r="L36" i="8" s="1"/>
  <c r="H35" i="8"/>
  <c r="J35" i="8" s="1"/>
  <c r="J36" i="8" s="1"/>
  <c r="F35" i="8"/>
  <c r="N34" i="8"/>
  <c r="L34" i="8"/>
  <c r="H34" i="8"/>
  <c r="J34" i="8" s="1"/>
  <c r="F34" i="8"/>
  <c r="N30" i="8"/>
  <c r="L30" i="8"/>
  <c r="H30" i="8"/>
  <c r="J30" i="8" s="1"/>
  <c r="F30" i="8"/>
  <c r="N29" i="8"/>
  <c r="L29" i="8"/>
  <c r="H29" i="8"/>
  <c r="F29" i="8"/>
  <c r="N25" i="8"/>
  <c r="N26" i="8" s="1"/>
  <c r="L25" i="8"/>
  <c r="H25" i="8"/>
  <c r="J25" i="8" s="1"/>
  <c r="F25" i="8"/>
  <c r="N24" i="8"/>
  <c r="L24" i="8"/>
  <c r="H24" i="8"/>
  <c r="F24" i="8"/>
  <c r="J21" i="8"/>
  <c r="L21" i="8" s="1"/>
  <c r="N21" i="8" s="1"/>
  <c r="N20" i="8"/>
  <c r="L20" i="8"/>
  <c r="H20" i="8"/>
  <c r="J20" i="8" s="1"/>
  <c r="F20" i="8"/>
  <c r="N19" i="8"/>
  <c r="L19" i="8"/>
  <c r="H19" i="8"/>
  <c r="J19" i="8" s="1"/>
  <c r="F19" i="8"/>
  <c r="N15" i="8"/>
  <c r="L15" i="8"/>
  <c r="H15" i="8"/>
  <c r="J15" i="8" s="1"/>
  <c r="F15" i="8"/>
  <c r="N10" i="8"/>
  <c r="L10" i="8"/>
  <c r="J10" i="8"/>
  <c r="F10" i="8"/>
  <c r="N9" i="8"/>
  <c r="L9" i="8"/>
  <c r="J9" i="8"/>
  <c r="F9" i="8"/>
  <c r="H25" i="7"/>
  <c r="J25" i="7" s="1"/>
  <c r="H17" i="7"/>
  <c r="J17" i="7" s="1"/>
  <c r="H16" i="7"/>
  <c r="H15" i="7"/>
  <c r="H14" i="7"/>
  <c r="J14" i="7" s="1"/>
  <c r="D3" i="7"/>
  <c r="N91" i="7"/>
  <c r="L91" i="7"/>
  <c r="H91" i="7"/>
  <c r="J91" i="7" s="1"/>
  <c r="F91" i="7"/>
  <c r="N92" i="7"/>
  <c r="L90" i="7"/>
  <c r="H90" i="7"/>
  <c r="J90" i="7" s="1"/>
  <c r="F90" i="7"/>
  <c r="N86" i="7"/>
  <c r="L86" i="7"/>
  <c r="H86" i="7"/>
  <c r="J86" i="7" s="1"/>
  <c r="F86" i="7"/>
  <c r="N85" i="7"/>
  <c r="L85" i="7"/>
  <c r="L87" i="7" s="1"/>
  <c r="H85" i="7"/>
  <c r="F85" i="7"/>
  <c r="N81" i="7"/>
  <c r="L81" i="7"/>
  <c r="H81" i="7"/>
  <c r="J81" i="7" s="1"/>
  <c r="F81" i="7"/>
  <c r="N80" i="7"/>
  <c r="L80" i="7"/>
  <c r="L82" i="7" s="1"/>
  <c r="H80" i="7"/>
  <c r="F80" i="7"/>
  <c r="N76" i="7"/>
  <c r="L76" i="7"/>
  <c r="H76" i="7"/>
  <c r="J76" i="7" s="1"/>
  <c r="F76" i="7"/>
  <c r="N75" i="7"/>
  <c r="L75" i="7"/>
  <c r="L77" i="7" s="1"/>
  <c r="H75" i="7"/>
  <c r="J75" i="7" s="1"/>
  <c r="F75" i="7"/>
  <c r="N71" i="7"/>
  <c r="L71" i="7"/>
  <c r="H71" i="7"/>
  <c r="J71" i="7" s="1"/>
  <c r="F71" i="7"/>
  <c r="N70" i="7"/>
  <c r="N72" i="7" s="1"/>
  <c r="L70" i="7"/>
  <c r="L72" i="7" s="1"/>
  <c r="H70" i="7"/>
  <c r="J70" i="7" s="1"/>
  <c r="F70" i="7"/>
  <c r="N66" i="7"/>
  <c r="L66" i="7"/>
  <c r="H66" i="7"/>
  <c r="J66" i="7" s="1"/>
  <c r="F66" i="7"/>
  <c r="N65" i="7"/>
  <c r="N67" i="7" s="1"/>
  <c r="L65" i="7"/>
  <c r="L67" i="7" s="1"/>
  <c r="H65" i="7"/>
  <c r="F65" i="7"/>
  <c r="N61" i="7"/>
  <c r="L61" i="7"/>
  <c r="H61" i="7"/>
  <c r="J61" i="7" s="1"/>
  <c r="F61" i="7"/>
  <c r="N60" i="7"/>
  <c r="N62" i="7" s="1"/>
  <c r="L60" i="7"/>
  <c r="L62" i="7" s="1"/>
  <c r="H60" i="7"/>
  <c r="F60" i="7"/>
  <c r="N56" i="7"/>
  <c r="L56" i="7"/>
  <c r="H56" i="7"/>
  <c r="J56" i="7" s="1"/>
  <c r="F56" i="7"/>
  <c r="N55" i="7"/>
  <c r="N57" i="7" s="1"/>
  <c r="L55" i="7"/>
  <c r="H55" i="7"/>
  <c r="J55" i="7" s="1"/>
  <c r="F55" i="7"/>
  <c r="N51" i="7"/>
  <c r="L51" i="7"/>
  <c r="H51" i="7"/>
  <c r="J51" i="7" s="1"/>
  <c r="F51" i="7"/>
  <c r="N50" i="7"/>
  <c r="L50" i="7"/>
  <c r="L52" i="7" s="1"/>
  <c r="H50" i="7"/>
  <c r="J50" i="7" s="1"/>
  <c r="F50" i="7"/>
  <c r="N46" i="7"/>
  <c r="N47" i="7" s="1"/>
  <c r="L46" i="7"/>
  <c r="H46" i="7"/>
  <c r="J46" i="7" s="1"/>
  <c r="F46" i="7"/>
  <c r="N45" i="7"/>
  <c r="L45" i="7"/>
  <c r="H45" i="7"/>
  <c r="F45" i="7"/>
  <c r="N41" i="7"/>
  <c r="N42" i="7" s="1"/>
  <c r="L41" i="7"/>
  <c r="L42" i="7" s="1"/>
  <c r="H41" i="7"/>
  <c r="H42" i="7" s="1"/>
  <c r="F41" i="7"/>
  <c r="F42" i="7" s="1"/>
  <c r="N40" i="7"/>
  <c r="L40" i="7"/>
  <c r="H40" i="7"/>
  <c r="J40" i="7" s="1"/>
  <c r="F40" i="7"/>
  <c r="N36" i="7"/>
  <c r="L36" i="7"/>
  <c r="H36" i="7"/>
  <c r="J36" i="7" s="1"/>
  <c r="F36" i="7"/>
  <c r="N35" i="7"/>
  <c r="L35" i="7"/>
  <c r="H35" i="7"/>
  <c r="J35" i="7" s="1"/>
  <c r="F35" i="7"/>
  <c r="N31" i="7"/>
  <c r="L31" i="7"/>
  <c r="H31" i="7"/>
  <c r="J31" i="7" s="1"/>
  <c r="F31" i="7"/>
  <c r="N30" i="7"/>
  <c r="L30" i="7"/>
  <c r="H30" i="7"/>
  <c r="J30" i="7" s="1"/>
  <c r="F30" i="7"/>
  <c r="J27" i="7"/>
  <c r="L27" i="7" s="1"/>
  <c r="N27" i="7" s="1"/>
  <c r="N26" i="7"/>
  <c r="L26" i="7"/>
  <c r="H26" i="7"/>
  <c r="J26" i="7" s="1"/>
  <c r="F26" i="7"/>
  <c r="N25" i="7"/>
  <c r="L25" i="7"/>
  <c r="F25" i="7"/>
  <c r="N17" i="7"/>
  <c r="L17" i="7"/>
  <c r="F17" i="7"/>
  <c r="N16" i="7"/>
  <c r="L16" i="7"/>
  <c r="J16" i="7"/>
  <c r="F16" i="7"/>
  <c r="N15" i="7"/>
  <c r="L15" i="7"/>
  <c r="J15" i="7"/>
  <c r="F15" i="7"/>
  <c r="N14" i="7"/>
  <c r="L14" i="7"/>
  <c r="F14" i="7"/>
  <c r="N10" i="7"/>
  <c r="L10" i="7"/>
  <c r="J10" i="7"/>
  <c r="F10" i="7"/>
  <c r="N9" i="7"/>
  <c r="L9" i="7"/>
  <c r="J9" i="7"/>
  <c r="F9" i="7"/>
  <c r="N79" i="2"/>
  <c r="N77" i="2"/>
  <c r="L77" i="2"/>
  <c r="H77" i="2"/>
  <c r="J77" i="2" s="1"/>
  <c r="F77" i="2"/>
  <c r="N72" i="2"/>
  <c r="N74" i="2" s="1"/>
  <c r="L72" i="2"/>
  <c r="H72" i="2"/>
  <c r="J72" i="2" s="1"/>
  <c r="O72" i="2" s="1"/>
  <c r="F72" i="2"/>
  <c r="N67" i="2"/>
  <c r="N69" i="2" s="1"/>
  <c r="L67" i="2"/>
  <c r="H67" i="2"/>
  <c r="J67" i="2" s="1"/>
  <c r="F67" i="2"/>
  <c r="N37" i="2"/>
  <c r="L37" i="2"/>
  <c r="H37" i="2"/>
  <c r="J37" i="2" s="1"/>
  <c r="F37" i="2"/>
  <c r="N27" i="2"/>
  <c r="L27" i="2"/>
  <c r="H27" i="2"/>
  <c r="J27" i="2" s="1"/>
  <c r="F27" i="2"/>
  <c r="N88" i="2"/>
  <c r="N87" i="2"/>
  <c r="N83" i="2"/>
  <c r="N82" i="2"/>
  <c r="N78" i="2"/>
  <c r="N43" i="2"/>
  <c r="N42" i="2"/>
  <c r="N38" i="2"/>
  <c r="N28" i="2"/>
  <c r="N29" i="2" s="1"/>
  <c r="N73" i="2"/>
  <c r="N68" i="2"/>
  <c r="N63" i="2"/>
  <c r="N62" i="2"/>
  <c r="N53" i="2"/>
  <c r="N52" i="2"/>
  <c r="N58" i="2"/>
  <c r="N57" i="2"/>
  <c r="N48" i="2"/>
  <c r="N47" i="2"/>
  <c r="N33" i="2"/>
  <c r="N32" i="2"/>
  <c r="N23" i="2"/>
  <c r="N22" i="2"/>
  <c r="N18" i="2"/>
  <c r="N17" i="2"/>
  <c r="N16" i="2"/>
  <c r="N15" i="2"/>
  <c r="N14" i="2"/>
  <c r="N10" i="2"/>
  <c r="N9" i="2"/>
  <c r="L18" i="2"/>
  <c r="H18" i="2"/>
  <c r="J18" i="2" s="1"/>
  <c r="F18" i="2"/>
  <c r="H47" i="7" l="1"/>
  <c r="F52" i="7"/>
  <c r="L11" i="7"/>
  <c r="L32" i="7"/>
  <c r="F57" i="7"/>
  <c r="F92" i="7"/>
  <c r="L92" i="7"/>
  <c r="N32" i="7"/>
  <c r="J57" i="7"/>
  <c r="L47" i="7"/>
  <c r="N87" i="7"/>
  <c r="N11" i="7"/>
  <c r="H57" i="7"/>
  <c r="O61" i="7"/>
  <c r="N82" i="7"/>
  <c r="O81" i="7"/>
  <c r="F32" i="7"/>
  <c r="F37" i="7"/>
  <c r="H62" i="7"/>
  <c r="F72" i="7"/>
  <c r="F77" i="7"/>
  <c r="H37" i="7"/>
  <c r="H77" i="7"/>
  <c r="N88" i="10"/>
  <c r="J69" i="10"/>
  <c r="J71" i="10" s="1"/>
  <c r="O19" i="10"/>
  <c r="J26" i="10"/>
  <c r="J88" i="10" s="1"/>
  <c r="O24" i="10"/>
  <c r="O26" i="10" s="1"/>
  <c r="O21" i="10"/>
  <c r="O14" i="10"/>
  <c r="O16" i="10" s="1"/>
  <c r="O20" i="10"/>
  <c r="O76" i="10"/>
  <c r="O85" i="10"/>
  <c r="L88" i="10"/>
  <c r="O25" i="10"/>
  <c r="O44" i="10"/>
  <c r="O46" i="10" s="1"/>
  <c r="J46" i="10"/>
  <c r="O31" i="10"/>
  <c r="O40" i="10"/>
  <c r="O79" i="10"/>
  <c r="O81" i="10" s="1"/>
  <c r="O34" i="10"/>
  <c r="J66" i="10"/>
  <c r="O64" i="10"/>
  <c r="O66" i="10" s="1"/>
  <c r="J86" i="10"/>
  <c r="O84" i="10"/>
  <c r="O35" i="10"/>
  <c r="O36" i="10" s="1"/>
  <c r="O69" i="10"/>
  <c r="O71" i="10" s="1"/>
  <c r="J31" i="10"/>
  <c r="J39" i="10"/>
  <c r="J41" i="10" s="1"/>
  <c r="J51" i="10"/>
  <c r="F56" i="10"/>
  <c r="J59" i="10"/>
  <c r="J61" i="10" s="1"/>
  <c r="F76" i="10"/>
  <c r="J79" i="10"/>
  <c r="J81" i="10" s="1"/>
  <c r="F11" i="10"/>
  <c r="F88" i="10" s="1"/>
  <c r="H56" i="10"/>
  <c r="H76" i="10"/>
  <c r="F16" i="10"/>
  <c r="F41" i="10"/>
  <c r="F61" i="10"/>
  <c r="F81" i="10"/>
  <c r="O54" i="8"/>
  <c r="H26" i="8"/>
  <c r="O34" i="8"/>
  <c r="F41" i="8"/>
  <c r="N46" i="8"/>
  <c r="L11" i="8"/>
  <c r="J56" i="8"/>
  <c r="F86" i="8"/>
  <c r="N11" i="8"/>
  <c r="L31" i="8"/>
  <c r="H51" i="8"/>
  <c r="L56" i="8"/>
  <c r="N71" i="8"/>
  <c r="H86" i="8"/>
  <c r="N86" i="8"/>
  <c r="F46" i="8"/>
  <c r="O10" i="8"/>
  <c r="N31" i="8"/>
  <c r="N76" i="8"/>
  <c r="N81" i="8"/>
  <c r="J84" i="8"/>
  <c r="J86" i="8" s="1"/>
  <c r="F21" i="8"/>
  <c r="J24" i="8"/>
  <c r="J26" i="8" s="1"/>
  <c r="H46" i="8"/>
  <c r="O65" i="8"/>
  <c r="O20" i="8"/>
  <c r="N41" i="8"/>
  <c r="J44" i="8"/>
  <c r="O44" i="8" s="1"/>
  <c r="F66" i="8"/>
  <c r="L46" i="8"/>
  <c r="O40" i="8"/>
  <c r="L86" i="8"/>
  <c r="F11" i="8"/>
  <c r="H36" i="8"/>
  <c r="J11" i="8"/>
  <c r="H76" i="8"/>
  <c r="O80" i="8"/>
  <c r="O30" i="8"/>
  <c r="H56" i="8"/>
  <c r="O74" i="8"/>
  <c r="J76" i="8"/>
  <c r="F26" i="8"/>
  <c r="O25" i="8"/>
  <c r="O15" i="8"/>
  <c r="O18" i="7"/>
  <c r="O91" i="7"/>
  <c r="O10" i="7"/>
  <c r="O31" i="7"/>
  <c r="J41" i="7"/>
  <c r="J42" i="7" s="1"/>
  <c r="H52" i="7"/>
  <c r="O56" i="7"/>
  <c r="H67" i="7"/>
  <c r="N77" i="7"/>
  <c r="H82" i="7"/>
  <c r="F11" i="7"/>
  <c r="L37" i="7"/>
  <c r="O40" i="7"/>
  <c r="N52" i="7"/>
  <c r="H72" i="7"/>
  <c r="O76" i="7"/>
  <c r="H87" i="7"/>
  <c r="J11" i="7"/>
  <c r="N37" i="7"/>
  <c r="O51" i="7"/>
  <c r="O66" i="7"/>
  <c r="F27" i="7"/>
  <c r="H92" i="7"/>
  <c r="H32" i="7"/>
  <c r="O36" i="7"/>
  <c r="L57" i="7"/>
  <c r="O71" i="7"/>
  <c r="O86" i="7"/>
  <c r="L61" i="8"/>
  <c r="O59" i="8"/>
  <c r="O61" i="8" s="1"/>
  <c r="J64" i="8"/>
  <c r="O24" i="8"/>
  <c r="L26" i="8"/>
  <c r="L88" i="8" s="1"/>
  <c r="F31" i="8"/>
  <c r="F36" i="8"/>
  <c r="O35" i="8"/>
  <c r="O36" i="8" s="1"/>
  <c r="J41" i="8"/>
  <c r="L66" i="8"/>
  <c r="F71" i="8"/>
  <c r="F76" i="8"/>
  <c r="O75" i="8"/>
  <c r="O76" i="8" s="1"/>
  <c r="J81" i="8"/>
  <c r="O9" i="8"/>
  <c r="O19" i="8"/>
  <c r="O21" i="8" s="1"/>
  <c r="H31" i="8"/>
  <c r="L41" i="8"/>
  <c r="O39" i="8"/>
  <c r="O45" i="8"/>
  <c r="H71" i="8"/>
  <c r="L81" i="8"/>
  <c r="O79" i="8"/>
  <c r="O81" i="8" s="1"/>
  <c r="O85" i="8"/>
  <c r="O84" i="8"/>
  <c r="O49" i="8"/>
  <c r="O51" i="8" s="1"/>
  <c r="F51" i="8"/>
  <c r="F56" i="8"/>
  <c r="O55" i="8"/>
  <c r="H41" i="8"/>
  <c r="H61" i="8"/>
  <c r="H81" i="8"/>
  <c r="J29" i="8"/>
  <c r="J31" i="8" s="1"/>
  <c r="J49" i="8"/>
  <c r="J51" i="8" s="1"/>
  <c r="J69" i="8"/>
  <c r="J71" i="8" s="1"/>
  <c r="O26" i="7"/>
  <c r="O25" i="7"/>
  <c r="O15" i="7"/>
  <c r="L22" i="7"/>
  <c r="O17" i="7"/>
  <c r="N22" i="7"/>
  <c r="O14" i="7"/>
  <c r="J22" i="7"/>
  <c r="O21" i="7"/>
  <c r="O16" i="7"/>
  <c r="J72" i="7"/>
  <c r="O70" i="7"/>
  <c r="O72" i="7" s="1"/>
  <c r="O90" i="7"/>
  <c r="O92" i="7" s="1"/>
  <c r="J92" i="7"/>
  <c r="J32" i="7"/>
  <c r="O30" i="7"/>
  <c r="O32" i="7" s="1"/>
  <c r="J77" i="7"/>
  <c r="O50" i="7"/>
  <c r="O52" i="7" s="1"/>
  <c r="J52" i="7"/>
  <c r="J37" i="7"/>
  <c r="O46" i="7"/>
  <c r="J60" i="7"/>
  <c r="J62" i="7" s="1"/>
  <c r="J80" i="7"/>
  <c r="J82" i="7" s="1"/>
  <c r="O35" i="7"/>
  <c r="O55" i="7"/>
  <c r="O75" i="7"/>
  <c r="J45" i="7"/>
  <c r="J47" i="7" s="1"/>
  <c r="F62" i="7"/>
  <c r="J65" i="7"/>
  <c r="J67" i="7" s="1"/>
  <c r="F82" i="7"/>
  <c r="J85" i="7"/>
  <c r="J87" i="7" s="1"/>
  <c r="O9" i="7"/>
  <c r="O11" i="7" s="1"/>
  <c r="F22" i="7"/>
  <c r="F47" i="7"/>
  <c r="F67" i="7"/>
  <c r="F87" i="7"/>
  <c r="L74" i="2"/>
  <c r="F74" i="2"/>
  <c r="O77" i="2"/>
  <c r="H79" i="2"/>
  <c r="O67" i="2"/>
  <c r="N34" i="2"/>
  <c r="O37" i="2"/>
  <c r="O27" i="2"/>
  <c r="O18" i="2"/>
  <c r="N11" i="2"/>
  <c r="N19" i="2"/>
  <c r="D3" i="2"/>
  <c r="N89" i="2"/>
  <c r="N64" i="2"/>
  <c r="N39" i="2"/>
  <c r="L10" i="2"/>
  <c r="J10" i="2"/>
  <c r="F10" i="2"/>
  <c r="L9" i="2"/>
  <c r="J9" i="2"/>
  <c r="F9" i="2"/>
  <c r="L88" i="2"/>
  <c r="H88" i="2"/>
  <c r="J88" i="2" s="1"/>
  <c r="F88" i="2"/>
  <c r="L87" i="2"/>
  <c r="H87" i="2"/>
  <c r="F87" i="2"/>
  <c r="L83" i="2"/>
  <c r="H83" i="2"/>
  <c r="J83" i="2" s="1"/>
  <c r="F83" i="2"/>
  <c r="L82" i="2"/>
  <c r="H82" i="2"/>
  <c r="J82" i="2" s="1"/>
  <c r="F82" i="2"/>
  <c r="L78" i="2"/>
  <c r="L79" i="2" s="1"/>
  <c r="H78" i="2"/>
  <c r="F78" i="2"/>
  <c r="F79" i="2" s="1"/>
  <c r="L73" i="2"/>
  <c r="H73" i="2"/>
  <c r="H74" i="2" s="1"/>
  <c r="F73" i="2"/>
  <c r="L68" i="2"/>
  <c r="L69" i="2" s="1"/>
  <c r="H68" i="2"/>
  <c r="H69" i="2" s="1"/>
  <c r="F68" i="2"/>
  <c r="F69" i="2" s="1"/>
  <c r="L63" i="2"/>
  <c r="H63" i="2"/>
  <c r="J63" i="2" s="1"/>
  <c r="F63" i="2"/>
  <c r="L62" i="2"/>
  <c r="H62" i="2"/>
  <c r="J62" i="2" s="1"/>
  <c r="F62" i="2"/>
  <c r="L58" i="2"/>
  <c r="H58" i="2"/>
  <c r="J58" i="2" s="1"/>
  <c r="F58" i="2"/>
  <c r="L57" i="2"/>
  <c r="H57" i="2"/>
  <c r="J57" i="2" s="1"/>
  <c r="F57" i="2"/>
  <c r="L53" i="2"/>
  <c r="H53" i="2"/>
  <c r="J53" i="2" s="1"/>
  <c r="F53" i="2"/>
  <c r="L52" i="2"/>
  <c r="H52" i="2"/>
  <c r="F52" i="2"/>
  <c r="L48" i="2"/>
  <c r="H48" i="2"/>
  <c r="F48" i="2"/>
  <c r="L47" i="2"/>
  <c r="H47" i="2"/>
  <c r="J47" i="2" s="1"/>
  <c r="F47" i="2"/>
  <c r="L43" i="2"/>
  <c r="H43" i="2"/>
  <c r="J43" i="2" s="1"/>
  <c r="F43" i="2"/>
  <c r="L42" i="2"/>
  <c r="H42" i="2"/>
  <c r="J42" i="2" s="1"/>
  <c r="F42" i="2"/>
  <c r="L38" i="2"/>
  <c r="L39" i="2" s="1"/>
  <c r="H38" i="2"/>
  <c r="H39" i="2" s="1"/>
  <c r="F38" i="2"/>
  <c r="L33" i="2"/>
  <c r="H33" i="2"/>
  <c r="J33" i="2" s="1"/>
  <c r="F33" i="2"/>
  <c r="L32" i="2"/>
  <c r="L34" i="2" s="1"/>
  <c r="H32" i="2"/>
  <c r="F32" i="2"/>
  <c r="F34" i="2" s="1"/>
  <c r="L28" i="2"/>
  <c r="L29" i="2" s="1"/>
  <c r="H28" i="2"/>
  <c r="H29" i="2" s="1"/>
  <c r="F28" i="2"/>
  <c r="F29" i="2" s="1"/>
  <c r="J24" i="2"/>
  <c r="L24" i="2" s="1"/>
  <c r="N24" i="2" s="1"/>
  <c r="L23" i="2"/>
  <c r="H23" i="2"/>
  <c r="J23" i="2" s="1"/>
  <c r="F23" i="2"/>
  <c r="L22" i="2"/>
  <c r="H22" i="2"/>
  <c r="J22" i="2" s="1"/>
  <c r="F22" i="2"/>
  <c r="L17" i="2"/>
  <c r="H17" i="2"/>
  <c r="J17" i="2" s="1"/>
  <c r="F17" i="2"/>
  <c r="L16" i="2"/>
  <c r="H16" i="2"/>
  <c r="J16" i="2" s="1"/>
  <c r="F16" i="2"/>
  <c r="L15" i="2"/>
  <c r="H15" i="2"/>
  <c r="J15" i="2" s="1"/>
  <c r="F15" i="2"/>
  <c r="L14" i="2"/>
  <c r="H14" i="2"/>
  <c r="J14" i="2" s="1"/>
  <c r="F14" i="2"/>
  <c r="O80" i="7" l="1"/>
  <c r="O65" i="7"/>
  <c r="O67" i="7" s="1"/>
  <c r="L94" i="7"/>
  <c r="N94" i="7"/>
  <c r="O37" i="7"/>
  <c r="O77" i="7"/>
  <c r="O41" i="7"/>
  <c r="O42" i="7" s="1"/>
  <c r="O82" i="7"/>
  <c r="O57" i="7"/>
  <c r="O86" i="10"/>
  <c r="O39" i="10"/>
  <c r="O41" i="10" s="1"/>
  <c r="O88" i="10" s="1"/>
  <c r="E11" i="1" s="1"/>
  <c r="O59" i="10"/>
  <c r="O61" i="10" s="1"/>
  <c r="O86" i="8"/>
  <c r="O11" i="8"/>
  <c r="O46" i="8"/>
  <c r="O56" i="8"/>
  <c r="N88" i="8"/>
  <c r="O41" i="8"/>
  <c r="F88" i="8"/>
  <c r="J46" i="8"/>
  <c r="J88" i="8" s="1"/>
  <c r="O26" i="8"/>
  <c r="O69" i="8"/>
  <c r="O71" i="8" s="1"/>
  <c r="F94" i="7"/>
  <c r="O60" i="7"/>
  <c r="O62" i="7" s="1"/>
  <c r="O29" i="8"/>
  <c r="O31" i="8" s="1"/>
  <c r="O64" i="8"/>
  <c r="O66" i="8" s="1"/>
  <c r="J66" i="8"/>
  <c r="O27" i="7"/>
  <c r="O22" i="7"/>
  <c r="J94" i="7"/>
  <c r="O45" i="7"/>
  <c r="O47" i="7" s="1"/>
  <c r="O85" i="7"/>
  <c r="O87" i="7" s="1"/>
  <c r="J32" i="2"/>
  <c r="J34" i="2" s="1"/>
  <c r="H34" i="2"/>
  <c r="O53" i="2"/>
  <c r="O82" i="2"/>
  <c r="O23" i="2"/>
  <c r="O43" i="2"/>
  <c r="O17" i="2"/>
  <c r="O58" i="2"/>
  <c r="O9" i="2"/>
  <c r="O62" i="2"/>
  <c r="O88" i="2"/>
  <c r="L11" i="2"/>
  <c r="O16" i="2"/>
  <c r="O10" i="2"/>
  <c r="F39" i="2"/>
  <c r="O15" i="2"/>
  <c r="O42" i="2"/>
  <c r="O57" i="2"/>
  <c r="O83" i="2"/>
  <c r="O14" i="2"/>
  <c r="O47" i="2"/>
  <c r="O63" i="2"/>
  <c r="L19" i="2"/>
  <c r="O22" i="2"/>
  <c r="O33" i="2"/>
  <c r="N59" i="2"/>
  <c r="N44" i="2"/>
  <c r="N84" i="2"/>
  <c r="N49" i="2"/>
  <c r="J84" i="2"/>
  <c r="N54" i="2"/>
  <c r="F11" i="2"/>
  <c r="J11" i="2"/>
  <c r="J68" i="2"/>
  <c r="J69" i="2" s="1"/>
  <c r="L59" i="2"/>
  <c r="F89" i="2"/>
  <c r="H54" i="2"/>
  <c r="H89" i="2"/>
  <c r="F59" i="2"/>
  <c r="J38" i="2"/>
  <c r="J39" i="2" s="1"/>
  <c r="L89" i="2"/>
  <c r="L49" i="2"/>
  <c r="J64" i="2"/>
  <c r="J78" i="2"/>
  <c r="J79" i="2" s="1"/>
  <c r="L54" i="2"/>
  <c r="L64" i="2"/>
  <c r="F54" i="2"/>
  <c r="F84" i="2"/>
  <c r="H49" i="2"/>
  <c r="F44" i="2"/>
  <c r="F49" i="2"/>
  <c r="H44" i="2"/>
  <c r="J48" i="2"/>
  <c r="J49" i="2" s="1"/>
  <c r="J44" i="2"/>
  <c r="J59" i="2"/>
  <c r="L44" i="2"/>
  <c r="J52" i="2"/>
  <c r="O52" i="2" s="1"/>
  <c r="F64" i="2"/>
  <c r="J73" i="2"/>
  <c r="L84" i="2"/>
  <c r="F24" i="2"/>
  <c r="H59" i="2"/>
  <c r="J28" i="2"/>
  <c r="J29" i="2" s="1"/>
  <c r="H64" i="2"/>
  <c r="J19" i="2"/>
  <c r="H84" i="2"/>
  <c r="F19" i="2"/>
  <c r="J87" i="2"/>
  <c r="J89" i="2" s="1"/>
  <c r="O88" i="8" l="1"/>
  <c r="E10" i="1" s="1"/>
  <c r="O94" i="7"/>
  <c r="E9" i="1" s="1"/>
  <c r="O73" i="2"/>
  <c r="O74" i="2" s="1"/>
  <c r="J74" i="2"/>
  <c r="O32" i="2"/>
  <c r="O34" i="2" s="1"/>
  <c r="N91" i="2"/>
  <c r="O48" i="2"/>
  <c r="O49" i="2" s="1"/>
  <c r="O68" i="2"/>
  <c r="O69" i="2" s="1"/>
  <c r="L91" i="2"/>
  <c r="O87" i="2"/>
  <c r="O89" i="2" s="1"/>
  <c r="F91" i="2"/>
  <c r="O28" i="2"/>
  <c r="O29" i="2" s="1"/>
  <c r="O78" i="2"/>
  <c r="O79" i="2" s="1"/>
  <c r="O38" i="2"/>
  <c r="O39" i="2" s="1"/>
  <c r="O11" i="2"/>
  <c r="O19" i="2"/>
  <c r="O84" i="2"/>
  <c r="O24" i="2"/>
  <c r="O64" i="2"/>
  <c r="O44" i="2"/>
  <c r="O54" i="2"/>
  <c r="J54" i="2"/>
  <c r="O59" i="2"/>
  <c r="J91" i="2" l="1"/>
  <c r="O91" i="2"/>
  <c r="E8" i="1" s="1"/>
  <c r="E13" i="1" l="1"/>
  <c r="G8" i="1" s="1"/>
  <c r="G9" i="1" l="1"/>
  <c r="E15" i="1"/>
  <c r="G11" i="1"/>
  <c r="E17" i="1"/>
  <c r="E16" i="1"/>
  <c r="G10" i="1"/>
  <c r="H13" i="1" l="1" a="1"/>
  <c r="H13" i="1" s="1"/>
  <c r="E18" i="1"/>
  <c r="E19" i="1" s="1"/>
  <c r="E20" i="1" s="1"/>
  <c r="I13" i="1" a="1"/>
  <c r="I13" i="1" s="1"/>
  <c r="D22" i="1" s="1"/>
  <c r="G13" i="1"/>
  <c r="E21" i="1" l="1"/>
  <c r="E22" i="1" s="1"/>
  <c r="E24" i="1" s="1"/>
  <c r="E26" i="1" s="1"/>
  <c r="E28" i="1" s="1"/>
  <c r="E31" i="1" s="1"/>
  <c r="E29" i="1" l="1"/>
  <c r="E3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<sst xmlns="http://schemas.openxmlformats.org/spreadsheetml/2006/main" count="387" uniqueCount="134">
  <si>
    <t>MNL</t>
  </si>
  <si>
    <t>MATERIALS</t>
  </si>
  <si>
    <t>LABOR</t>
  </si>
  <si>
    <t>TOTAL</t>
  </si>
  <si>
    <t>QUANTITY</t>
  </si>
  <si>
    <t>UNIT</t>
  </si>
  <si>
    <t>DIVISION 2</t>
  </si>
  <si>
    <t>SITEWORK</t>
  </si>
  <si>
    <t>Site Clearing</t>
  </si>
  <si>
    <t>SY</t>
  </si>
  <si>
    <t>Excavation</t>
  </si>
  <si>
    <t>CY</t>
  </si>
  <si>
    <t>SUBTOTAL</t>
  </si>
  <si>
    <t>DIVISION 3</t>
  </si>
  <si>
    <t>CONCRETE</t>
  </si>
  <si>
    <t>DIVISION 4</t>
  </si>
  <si>
    <t>MASONRY</t>
  </si>
  <si>
    <t>DIVISION 5</t>
  </si>
  <si>
    <t>METALS</t>
  </si>
  <si>
    <t>LF</t>
  </si>
  <si>
    <t>DIVISION 6</t>
  </si>
  <si>
    <t>WOOD AND PLASTIC</t>
  </si>
  <si>
    <t>DIVISION 7</t>
  </si>
  <si>
    <t>THERMAL AND MOISTURE CONTROL</t>
  </si>
  <si>
    <t>DIVISION 8</t>
  </si>
  <si>
    <t>DOORS AND WINDOWS</t>
  </si>
  <si>
    <t>DIVISION 9</t>
  </si>
  <si>
    <t>FINISHES</t>
  </si>
  <si>
    <t>DIVISION 10</t>
  </si>
  <si>
    <t>SPECIALTIES</t>
  </si>
  <si>
    <t>DIVISION 11</t>
  </si>
  <si>
    <t>EQUIPMENT</t>
  </si>
  <si>
    <t>DIVISION 12</t>
  </si>
  <si>
    <t>FURNISHINGS</t>
  </si>
  <si>
    <t>DIVISION 13</t>
  </si>
  <si>
    <t>SPECIAL CONSTRUCTION</t>
  </si>
  <si>
    <t>DIVISION 14</t>
  </si>
  <si>
    <t>CONVEYING SYSTEMS</t>
  </si>
  <si>
    <t>DIVISION 15</t>
  </si>
  <si>
    <t>DIVISION 16</t>
  </si>
  <si>
    <t>ELECTRICAL</t>
  </si>
  <si>
    <t>Total Direct Cost</t>
  </si>
  <si>
    <t>General Conditions</t>
  </si>
  <si>
    <t>Escalation to Mid-Point</t>
  </si>
  <si>
    <t>Sales Tax</t>
  </si>
  <si>
    <t>Total</t>
  </si>
  <si>
    <t>No.</t>
  </si>
  <si>
    <t>Description</t>
  </si>
  <si>
    <t>Percent of Total</t>
  </si>
  <si>
    <t>Contin-gency</t>
  </si>
  <si>
    <t>Percent Complete</t>
  </si>
  <si>
    <t>Demolition</t>
  </si>
  <si>
    <t>Sitework</t>
  </si>
  <si>
    <t>Storage Canopy</t>
  </si>
  <si>
    <t>Client:</t>
  </si>
  <si>
    <t>Project:</t>
  </si>
  <si>
    <t>Date:</t>
  </si>
  <si>
    <t>By:</t>
  </si>
  <si>
    <t>Job No.:</t>
  </si>
  <si>
    <t>City of ABC</t>
  </si>
  <si>
    <t>Building Addition</t>
  </si>
  <si>
    <t>Building ABC</t>
  </si>
  <si>
    <t>53ABC24.01</t>
  </si>
  <si>
    <t>Check:</t>
  </si>
  <si>
    <t>ABC</t>
  </si>
  <si>
    <t>UNIT
COST</t>
  </si>
  <si>
    <t>MATERIAL
COST</t>
  </si>
  <si>
    <t>UNIT
HRS</t>
  </si>
  <si>
    <t>TOTAL
HRS</t>
  </si>
  <si>
    <t>LABOR
RATE</t>
  </si>
  <si>
    <t>LABOR
COST</t>
  </si>
  <si>
    <t>SUB
COST</t>
  </si>
  <si>
    <t>DIVISION 1</t>
  </si>
  <si>
    <t>GENERAL REQUIREMENTS</t>
  </si>
  <si>
    <t>DIVISION &amp; SECTION</t>
  </si>
  <si>
    <t>OTHER</t>
  </si>
  <si>
    <t>OTHER
COST</t>
  </si>
  <si>
    <t>No.:</t>
  </si>
  <si>
    <t>Description:</t>
  </si>
  <si>
    <t>Rounded</t>
  </si>
  <si>
    <t>LINE ITEM DESCRIPTION</t>
  </si>
  <si>
    <t>Estimated Construction Cost</t>
  </si>
  <si>
    <t>Estimate Range - Low</t>
  </si>
  <si>
    <t>Estimate Range - High</t>
  </si>
  <si>
    <t>SUBCONTRACTS</t>
  </si>
  <si>
    <t>Overhead</t>
  </si>
  <si>
    <t>Bonds and Insurance</t>
  </si>
  <si>
    <t>Markup and Profit</t>
  </si>
  <si>
    <t>Permit Fees</t>
  </si>
  <si>
    <t>3 to 8% of 50% of direct</t>
  </si>
  <si>
    <t>0.5 to 8% of direct</t>
  </si>
  <si>
    <t>5 to 15% of direct</t>
  </si>
  <si>
    <t>3 to 8% of sum of above items</t>
  </si>
  <si>
    <t>4 to 15% of sum of above items</t>
  </si>
  <si>
    <t>0.5 to 4% of sum of above items</t>
  </si>
  <si>
    <t>0 to 10% of sum of above items</t>
  </si>
  <si>
    <t>Contingency</t>
  </si>
  <si>
    <t>Accuracy Range - Low</t>
  </si>
  <si>
    <t>Accuracy Range - High</t>
  </si>
  <si>
    <t>5 to 50% of sum of above items</t>
  </si>
  <si>
    <t>Total Indirect Cost</t>
  </si>
  <si>
    <t xml:space="preserve"> -20 to 0% of estimate</t>
  </si>
  <si>
    <t>10 to 50% of estimate</t>
  </si>
  <si>
    <t>Typical Values</t>
  </si>
  <si>
    <t>Lead Paint Removal</t>
  </si>
  <si>
    <t>LS</t>
  </si>
  <si>
    <t>Structure Demolition</t>
  </si>
  <si>
    <t>Clearing and Grubbing</t>
  </si>
  <si>
    <t>SF</t>
  </si>
  <si>
    <t>AC</t>
  </si>
  <si>
    <t>Hauling of Debris</t>
  </si>
  <si>
    <t>TN</t>
  </si>
  <si>
    <t>NOTES</t>
  </si>
  <si>
    <t>Disposal Fee for Debris</t>
  </si>
  <si>
    <t>Div 1 items usually in G.C. costs</t>
  </si>
  <si>
    <t>Hauling Dirt</t>
  </si>
  <si>
    <t>Backfill and Compaction</t>
  </si>
  <si>
    <t>Aggregate Purchase</t>
  </si>
  <si>
    <t>Sidewalk</t>
  </si>
  <si>
    <t>Pipe Bollards</t>
  </si>
  <si>
    <t>EA</t>
  </si>
  <si>
    <t>Grading</t>
  </si>
  <si>
    <t>MECHANICAL</t>
  </si>
  <si>
    <t>PEMB Building</t>
  </si>
  <si>
    <t>Includes installation and trades</t>
  </si>
  <si>
    <t>Total unit cost</t>
  </si>
  <si>
    <t>Mat Foundation and Footings</t>
  </si>
  <si>
    <t>PEMB Canopy</t>
  </si>
  <si>
    <t>Landscaping</t>
  </si>
  <si>
    <t>Erosion Control Fence</t>
  </si>
  <si>
    <t>Power Supply to Building</t>
  </si>
  <si>
    <t>Site Lighting</t>
  </si>
  <si>
    <t>Construction Cost Estimate Summary</t>
  </si>
  <si>
    <t>Construction Cost Estimate Detail Page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</si>
</sst>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164" formatCode="&quot;$&quot;#,##0.00\ ;\(&quot;$&quot;#,##0.00\)"/>
    <numFmt numFmtId="165" formatCode="&quot;$&quot;#,##0\ ;\(&quot;$&quot;#,##0\)"/>
    <numFmt numFmtId="166" formatCode="0.0"/>
    <numFmt numFmtId="167" formatCode="_(&quot;$&quot;* #,##0_);_(&quot;$&quot;* \(#,##0\);_(&quot;$&quot;* &quot;-&quot;??_);_(@_)"/>
    <numFmt numFmtId="168" formatCode="0.0%"/>
    <numFmt numFmtId="169" formatCode="&quot;$&quot;#,##0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</font>
    <font>
      <b/>
      <sz val="12"/>
      <name val="Arial"/>
    </font>
    <font>
      <u/>
      <sz val="11"/>
      <color theme="1"/>
      <name val="Aptos Narrow"/>
      <family val="2"/>
      <scheme val="minor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9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3" fillId="0" borderId="0"/>
    <xf numFmtId="166" fontId="5" fillId="0" borderId="0" applyFont="0" applyFill="0" applyBorder="0" applyAlignment="0" applyProtection="0"/>
  </cellStyleXfs>
  <cellXfs count="148">
    <xf numFmtId="0" fontId="0" fillId="0" borderId="0" xfId="0"/>
    <xf numFmtId="3" fontId="0" fillId="0" borderId="0" xfId="0" applyNumberFormat="1"/>
    <xf numFmtId="3" fontId="3" fillId="0" borderId="0" xfId="0" applyNumberFormat="1" applyFont="1"/>
    <xf numFmtId="3" fontId="0" fillId="0" borderId="0" xfId="0" applyNumberFormat="1" applyAlignment="1">
      <alignment horizontal="center"/>
    </xf>
    <xf numFmtId="15" fontId="0" fillId="0" borderId="0" xfId="0" applyNumberFormat="1"/>
    <xf numFmtId="0" fontId="4" fillId="0" borderId="0" xfId="0" applyFont="1"/>
    <xf numFmtId="0" fontId="3" fillId="0" borderId="0" xfId="0" applyFont="1" applyAlignment="1">
      <alignment horizontal="right"/>
    </xf>
    <xf numFmtId="3" fontId="0" fillId="0" borderId="5" xfId="0" applyNumberFormat="1" applyBorder="1"/>
    <xf numFmtId="3" fontId="0" fillId="0" borderId="5" xfId="0" applyNumberFormat="1" applyBorder="1" applyAlignment="1">
      <alignment horizontal="center"/>
    </xf>
    <xf numFmtId="0" fontId="0" fillId="0" borderId="0" xfId="0" applyAlignment="1">
      <alignment horizontal="right"/>
    </xf>
    <xf numFmtId="0" fontId="3" fillId="0" borderId="0" xfId="0" applyFont="1"/>
    <xf numFmtId="165" fontId="5" fillId="0" borderId="5" xfId="4" applyBorder="1"/>
    <xf numFmtId="1" fontId="0" fillId="0" borderId="5" xfId="0" applyNumberFormat="1" applyBorder="1"/>
    <xf numFmtId="3" fontId="3" fillId="0" borderId="0" xfId="5" applyNumberFormat="1"/>
    <xf numFmtId="3" fontId="3" fillId="0" borderId="5" xfId="0" applyNumberFormat="1" applyFont="1" applyBorder="1"/>
    <xf numFmtId="3" fontId="3" fillId="0" borderId="5" xfId="0" applyNumberFormat="1" applyFont="1" applyBorder="1" applyAlignment="1">
      <alignment horizontal="center"/>
    </xf>
    <xf numFmtId="3" fontId="0" fillId="0" borderId="7" xfId="0" applyNumberFormat="1" applyBorder="1"/>
    <xf numFmtId="165" fontId="4" fillId="0" borderId="7" xfId="4" applyFont="1" applyBorder="1"/>
    <xf numFmtId="9" fontId="0" fillId="0" borderId="0" xfId="2" applyFont="1"/>
    <xf numFmtId="165" fontId="5" fillId="0" borderId="0" xfId="4"/>
    <xf numFmtId="4" fontId="0" fillId="0" borderId="0" xfId="0" applyNumberFormat="1"/>
    <xf numFmtId="3" fontId="6" fillId="0" borderId="0" xfId="0" applyNumberFormat="1" applyFont="1"/>
    <xf numFmtId="165" fontId="6" fillId="0" borderId="0" xfId="4" applyFont="1"/>
    <xf numFmtId="0" fontId="0" fillId="0" borderId="0" xfId="0" applyAlignment="1">
      <alignment wrapText="1"/>
    </xf>
    <xf numFmtId="0" fontId="0" fillId="0" borderId="8" xfId="0" applyBorder="1"/>
    <xf numFmtId="167" fontId="0" fillId="0" borderId="8" xfId="1" applyNumberFormat="1" applyFont="1" applyBorder="1"/>
    <xf numFmtId="167" fontId="2" fillId="0" borderId="9" xfId="1" applyNumberFormat="1" applyFont="1" applyBorder="1"/>
    <xf numFmtId="167" fontId="0" fillId="0" borderId="9" xfId="1" applyNumberFormat="1" applyFont="1" applyBorder="1"/>
    <xf numFmtId="0" fontId="0" fillId="0" borderId="9" xfId="0" applyBorder="1" applyAlignment="1">
      <alignment horizontal="left"/>
    </xf>
    <xf numFmtId="167" fontId="0" fillId="0" borderId="8" xfId="0" applyNumberFormat="1" applyBorder="1"/>
    <xf numFmtId="167" fontId="2" fillId="0" borderId="8" xfId="0" applyNumberFormat="1" applyFont="1" applyBorder="1"/>
    <xf numFmtId="169" fontId="0" fillId="0" borderId="0" xfId="0" applyNumberFormat="1"/>
    <xf numFmtId="0" fontId="2" fillId="2" borderId="8" xfId="0" applyFont="1" applyFill="1" applyBorder="1" applyAlignment="1">
      <alignment horizontal="center" wrapText="1"/>
    </xf>
    <xf numFmtId="0" fontId="0" fillId="0" borderId="8" xfId="0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 wrapText="1"/>
    </xf>
    <xf numFmtId="9" fontId="0" fillId="0" borderId="8" xfId="2" applyFont="1" applyBorder="1" applyAlignment="1">
      <alignment horizontal="center" vertical="center"/>
    </xf>
    <xf numFmtId="168" fontId="0" fillId="0" borderId="8" xfId="2" applyNumberFormat="1" applyFont="1" applyBorder="1" applyAlignment="1">
      <alignment horizontal="center" vertical="center"/>
    </xf>
    <xf numFmtId="0" fontId="0" fillId="0" borderId="12" xfId="0" applyBorder="1"/>
    <xf numFmtId="0" fontId="0" fillId="0" borderId="13" xfId="0" applyBorder="1"/>
    <xf numFmtId="14" fontId="0" fillId="0" borderId="13" xfId="0" applyNumberFormat="1" applyBorder="1" applyAlignment="1">
      <alignment horizontal="left"/>
    </xf>
    <xf numFmtId="0" fontId="0" fillId="0" borderId="14" xfId="0" applyBorder="1"/>
    <xf numFmtId="0" fontId="0" fillId="0" borderId="15" xfId="0" applyBorder="1"/>
    <xf numFmtId="0" fontId="0" fillId="0" borderId="16" xfId="0" applyBorder="1"/>
    <xf numFmtId="3" fontId="0" fillId="0" borderId="17" xfId="0" applyNumberFormat="1" applyBorder="1"/>
    <xf numFmtId="3" fontId="0" fillId="0" borderId="17" xfId="0" applyNumberFormat="1" applyBorder="1" applyAlignment="1">
      <alignment horizontal="center"/>
    </xf>
    <xf numFmtId="165" fontId="5" fillId="0" borderId="17" xfId="4" applyBorder="1"/>
    <xf numFmtId="3" fontId="0" fillId="0" borderId="18" xfId="0" applyNumberFormat="1" applyBorder="1"/>
    <xf numFmtId="1" fontId="0" fillId="0" borderId="18" xfId="0" applyNumberFormat="1" applyBorder="1"/>
    <xf numFmtId="3" fontId="2" fillId="0" borderId="17" xfId="0" applyNumberFormat="1" applyFont="1" applyBorder="1"/>
    <xf numFmtId="3" fontId="2" fillId="0" borderId="18" xfId="0" applyNumberFormat="1" applyFont="1" applyBorder="1"/>
    <xf numFmtId="3" fontId="2" fillId="0" borderId="18" xfId="0" applyNumberFormat="1" applyFont="1" applyBorder="1" applyAlignment="1">
      <alignment horizontal="center"/>
    </xf>
    <xf numFmtId="165" fontId="4" fillId="0" borderId="18" xfId="4" applyFont="1" applyBorder="1"/>
    <xf numFmtId="3" fontId="2" fillId="0" borderId="7" xfId="0" applyNumberFormat="1" applyFont="1" applyBorder="1"/>
    <xf numFmtId="3" fontId="2" fillId="0" borderId="7" xfId="0" applyNumberFormat="1" applyFont="1" applyBorder="1" applyAlignment="1">
      <alignment horizontal="center"/>
    </xf>
    <xf numFmtId="3" fontId="2" fillId="3" borderId="6" xfId="0" applyNumberFormat="1" applyFont="1" applyFill="1" applyBorder="1" applyAlignment="1">
      <alignment horizontal="center" wrapText="1"/>
    </xf>
    <xf numFmtId="164" fontId="5" fillId="3" borderId="5" xfId="3" applyFill="1" applyBorder="1"/>
    <xf numFmtId="165" fontId="5" fillId="3" borderId="5" xfId="4" applyFill="1" applyBorder="1"/>
    <xf numFmtId="164" fontId="5" fillId="3" borderId="17" xfId="3" applyFill="1" applyBorder="1"/>
    <xf numFmtId="165" fontId="5" fillId="3" borderId="17" xfId="4" applyFill="1" applyBorder="1"/>
    <xf numFmtId="165" fontId="5" fillId="3" borderId="5" xfId="3" applyNumberFormat="1" applyFill="1" applyBorder="1"/>
    <xf numFmtId="164" fontId="4" fillId="3" borderId="18" xfId="3" applyFont="1" applyFill="1" applyBorder="1"/>
    <xf numFmtId="165" fontId="4" fillId="3" borderId="18" xfId="4" applyFont="1" applyFill="1" applyBorder="1"/>
    <xf numFmtId="164" fontId="4" fillId="3" borderId="7" xfId="3" applyFont="1" applyFill="1" applyBorder="1"/>
    <xf numFmtId="165" fontId="4" fillId="3" borderId="7" xfId="4" applyFont="1" applyFill="1" applyBorder="1"/>
    <xf numFmtId="3" fontId="2" fillId="4" borderId="6" xfId="0" applyNumberFormat="1" applyFont="1" applyFill="1" applyBorder="1" applyAlignment="1">
      <alignment horizontal="center" wrapText="1"/>
    </xf>
    <xf numFmtId="3" fontId="0" fillId="4" borderId="5" xfId="0" applyNumberFormat="1" applyFill="1" applyBorder="1"/>
    <xf numFmtId="165" fontId="5" fillId="4" borderId="5" xfId="4" applyFill="1" applyBorder="1"/>
    <xf numFmtId="3" fontId="0" fillId="4" borderId="17" xfId="0" applyNumberFormat="1" applyFill="1" applyBorder="1"/>
    <xf numFmtId="165" fontId="5" fillId="4" borderId="17" xfId="4" applyFill="1" applyBorder="1"/>
    <xf numFmtId="164" fontId="0" fillId="4" borderId="5" xfId="0" applyNumberFormat="1" applyFill="1" applyBorder="1"/>
    <xf numFmtId="3" fontId="2" fillId="4" borderId="18" xfId="0" applyNumberFormat="1" applyFont="1" applyFill="1" applyBorder="1"/>
    <xf numFmtId="164" fontId="2" fillId="4" borderId="18" xfId="0" applyNumberFormat="1" applyFont="1" applyFill="1" applyBorder="1"/>
    <xf numFmtId="165" fontId="4" fillId="4" borderId="18" xfId="4" applyFont="1" applyFill="1" applyBorder="1"/>
    <xf numFmtId="3" fontId="2" fillId="4" borderId="7" xfId="0" applyNumberFormat="1" applyFont="1" applyFill="1" applyBorder="1"/>
    <xf numFmtId="165" fontId="4" fillId="4" borderId="7" xfId="4" applyFont="1" applyFill="1" applyBorder="1"/>
    <xf numFmtId="3" fontId="2" fillId="5" borderId="6" xfId="0" applyNumberFormat="1" applyFont="1" applyFill="1" applyBorder="1" applyAlignment="1">
      <alignment horizontal="center" wrapText="1"/>
    </xf>
    <xf numFmtId="164" fontId="5" fillId="5" borderId="5" xfId="3" applyFill="1" applyBorder="1"/>
    <xf numFmtId="3" fontId="0" fillId="5" borderId="5" xfId="0" applyNumberFormat="1" applyFill="1" applyBorder="1"/>
    <xf numFmtId="164" fontId="5" fillId="5" borderId="17" xfId="3" applyFill="1" applyBorder="1"/>
    <xf numFmtId="3" fontId="0" fillId="5" borderId="17" xfId="0" applyNumberFormat="1" applyFill="1" applyBorder="1"/>
    <xf numFmtId="165" fontId="0" fillId="5" borderId="5" xfId="0" applyNumberFormat="1" applyFill="1" applyBorder="1"/>
    <xf numFmtId="164" fontId="4" fillId="5" borderId="18" xfId="3" applyFont="1" applyFill="1" applyBorder="1"/>
    <xf numFmtId="165" fontId="2" fillId="5" borderId="18" xfId="0" applyNumberFormat="1" applyFont="1" applyFill="1" applyBorder="1"/>
    <xf numFmtId="164" fontId="4" fillId="5" borderId="7" xfId="3" applyFont="1" applyFill="1" applyBorder="1"/>
    <xf numFmtId="165" fontId="4" fillId="5" borderId="7" xfId="4" applyFont="1" applyFill="1" applyBorder="1"/>
    <xf numFmtId="3" fontId="2" fillId="6" borderId="6" xfId="0" applyNumberFormat="1" applyFont="1" applyFill="1" applyBorder="1" applyAlignment="1">
      <alignment horizontal="center" wrapText="1"/>
    </xf>
    <xf numFmtId="164" fontId="5" fillId="6" borderId="5" xfId="3" applyFill="1" applyBorder="1"/>
    <xf numFmtId="3" fontId="0" fillId="6" borderId="5" xfId="0" applyNumberFormat="1" applyFill="1" applyBorder="1"/>
    <xf numFmtId="164" fontId="5" fillId="6" borderId="17" xfId="3" applyFill="1" applyBorder="1"/>
    <xf numFmtId="3" fontId="0" fillId="6" borderId="17" xfId="0" applyNumberFormat="1" applyFill="1" applyBorder="1"/>
    <xf numFmtId="165" fontId="0" fillId="6" borderId="5" xfId="0" applyNumberFormat="1" applyFill="1" applyBorder="1"/>
    <xf numFmtId="164" fontId="4" fillId="6" borderId="18" xfId="3" applyFont="1" applyFill="1" applyBorder="1"/>
    <xf numFmtId="165" fontId="2" fillId="6" borderId="18" xfId="0" applyNumberFormat="1" applyFont="1" applyFill="1" applyBorder="1"/>
    <xf numFmtId="164" fontId="4" fillId="6" borderId="7" xfId="3" applyFont="1" applyFill="1" applyBorder="1"/>
    <xf numFmtId="165" fontId="4" fillId="6" borderId="7" xfId="4" applyFont="1" applyFill="1" applyBorder="1"/>
    <xf numFmtId="1" fontId="2" fillId="0" borderId="17" xfId="0" applyNumberFormat="1" applyFont="1" applyBorder="1"/>
    <xf numFmtId="164" fontId="0" fillId="4" borderId="17" xfId="0" applyNumberFormat="1" applyFill="1" applyBorder="1"/>
    <xf numFmtId="165" fontId="0" fillId="5" borderId="17" xfId="0" applyNumberFormat="1" applyFill="1" applyBorder="1"/>
    <xf numFmtId="165" fontId="0" fillId="6" borderId="17" xfId="0" applyNumberFormat="1" applyFill="1" applyBorder="1"/>
    <xf numFmtId="3" fontId="3" fillId="0" borderId="18" xfId="0" applyNumberFormat="1" applyFont="1" applyBorder="1"/>
    <xf numFmtId="3" fontId="4" fillId="0" borderId="17" xfId="0" applyNumberFormat="1" applyFont="1" applyBorder="1"/>
    <xf numFmtId="3" fontId="0" fillId="0" borderId="0" xfId="0" applyNumberFormat="1" applyAlignment="1">
      <alignment horizontal="right"/>
    </xf>
    <xf numFmtId="3" fontId="4" fillId="0" borderId="0" xfId="0" applyNumberFormat="1" applyFont="1"/>
    <xf numFmtId="3" fontId="2" fillId="0" borderId="0" xfId="0" applyNumberFormat="1" applyFont="1" applyAlignment="1">
      <alignment horizontal="left"/>
    </xf>
    <xf numFmtId="0" fontId="2" fillId="0" borderId="10" xfId="0" applyFont="1" applyBorder="1" applyAlignment="1">
      <alignment horizontal="right" indent="1"/>
    </xf>
    <xf numFmtId="0" fontId="2" fillId="0" borderId="11" xfId="0" applyFont="1" applyBorder="1" applyAlignment="1">
      <alignment horizontal="right" indent="1"/>
    </xf>
    <xf numFmtId="0" fontId="2" fillId="0" borderId="10" xfId="0" applyFont="1" applyBorder="1" applyAlignment="1">
      <alignment horizontal="right" indent="1"/>
    </xf>
    <xf numFmtId="0" fontId="2" fillId="0" borderId="11" xfId="0" applyFont="1" applyBorder="1" applyAlignment="1">
      <alignment horizontal="right" indent="1"/>
    </xf>
    <xf numFmtId="0" fontId="0" fillId="0" borderId="10" xfId="0" applyBorder="1" applyAlignment="1">
      <alignment horizontal="left"/>
    </xf>
    <xf numFmtId="0" fontId="0" fillId="0" borderId="11" xfId="0" applyBorder="1" applyAlignment="1">
      <alignment horizontal="left"/>
    </xf>
    <xf numFmtId="0" fontId="2" fillId="0" borderId="1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/>
    </xf>
    <xf numFmtId="3" fontId="2" fillId="0" borderId="6" xfId="0" applyNumberFormat="1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 wrapText="1"/>
    </xf>
    <xf numFmtId="3" fontId="2" fillId="0" borderId="6" xfId="0" applyNumberFormat="1" applyFont="1" applyBorder="1" applyAlignment="1">
      <alignment horizontal="center" vertical="center" wrapText="1"/>
    </xf>
    <xf numFmtId="3" fontId="2" fillId="5" borderId="2" xfId="0" applyNumberFormat="1" applyFont="1" applyFill="1" applyBorder="1" applyAlignment="1">
      <alignment horizontal="center"/>
    </xf>
    <xf numFmtId="3" fontId="2" fillId="5" borderId="3" xfId="0" applyNumberFormat="1" applyFont="1" applyFill="1" applyBorder="1" applyAlignment="1">
      <alignment horizontal="center"/>
    </xf>
    <xf numFmtId="3" fontId="2" fillId="4" borderId="2" xfId="0" applyNumberFormat="1" applyFont="1" applyFill="1" applyBorder="1" applyAlignment="1">
      <alignment horizontal="center"/>
    </xf>
    <xf numFmtId="3" fontId="2" fillId="4" borderId="4" xfId="0" applyNumberFormat="1" applyFont="1" applyFill="1" applyBorder="1" applyAlignment="1">
      <alignment horizontal="center"/>
    </xf>
    <xf numFmtId="3" fontId="2" fillId="4" borderId="3" xfId="0" applyNumberFormat="1" applyFont="1" applyFill="1" applyBorder="1" applyAlignment="1">
      <alignment horizontal="center"/>
    </xf>
    <xf numFmtId="3" fontId="2" fillId="3" borderId="2" xfId="0" applyNumberFormat="1" applyFont="1" applyFill="1" applyBorder="1" applyAlignment="1">
      <alignment horizontal="center"/>
    </xf>
    <xf numFmtId="3" fontId="2" fillId="3" borderId="3" xfId="0" applyNumberFormat="1" applyFont="1" applyFill="1" applyBorder="1" applyAlignment="1">
      <alignment horizontal="center"/>
    </xf>
    <xf numFmtId="3" fontId="2" fillId="6" borderId="2" xfId="0" applyNumberFormat="1" applyFont="1" applyFill="1" applyBorder="1" applyAlignment="1">
      <alignment horizontal="center"/>
    </xf>
    <xf numFmtId="3" fontId="2" fillId="6" borderId="3" xfId="0" applyNumberFormat="1" applyFont="1" applyFill="1" applyBorder="1" applyAlignment="1">
      <alignment horizontal="center"/>
    </xf>
    <xf numFmtId="0" fontId="7" fillId="0" borderId="0" xfId="0" applyFont="1"/>
    <xf numFmtId="4" fontId="2" fillId="4" borderId="6" xfId="0" applyNumberFormat="1" applyFont="1" applyFill="1" applyBorder="1" applyAlignment="1">
      <alignment horizontal="center" wrapText="1"/>
    </xf>
    <xf numFmtId="4" fontId="0" fillId="4" borderId="5" xfId="0" applyNumberFormat="1" applyFill="1" applyBorder="1"/>
    <xf numFmtId="4" fontId="0" fillId="4" borderId="17" xfId="0" applyNumberFormat="1" applyFill="1" applyBorder="1"/>
    <xf numFmtId="4" fontId="2" fillId="4" borderId="18" xfId="0" applyNumberFormat="1" applyFont="1" applyFill="1" applyBorder="1"/>
    <xf numFmtId="4" fontId="5" fillId="4" borderId="5" xfId="6" applyNumberFormat="1" applyFill="1" applyBorder="1"/>
    <xf numFmtId="4" fontId="2" fillId="4" borderId="7" xfId="0" applyNumberFormat="1" applyFont="1" applyFill="1" applyBorder="1"/>
    <xf numFmtId="164" fontId="5" fillId="6" borderId="18" xfId="3" applyFill="1" applyBorder="1"/>
    <xf numFmtId="3" fontId="0" fillId="0" borderId="0" xfId="0" applyNumberFormat="1" applyFont="1"/>
    <xf numFmtId="15" fontId="0" fillId="0" borderId="0" xfId="0" applyNumberFormat="1" applyFont="1"/>
    <xf numFmtId="165" fontId="3" fillId="0" borderId="5" xfId="4" applyFont="1" applyBorder="1"/>
    <xf numFmtId="165" fontId="3" fillId="0" borderId="17" xfId="4" applyFont="1" applyBorder="1"/>
    <xf numFmtId="165" fontId="3" fillId="0" borderId="18" xfId="4" applyFont="1" applyBorder="1"/>
    <xf numFmtId="165" fontId="3" fillId="0" borderId="7" xfId="4" applyFont="1" applyBorder="1"/>
    <xf numFmtId="165" fontId="3" fillId="0" borderId="0" xfId="4" applyFont="1"/>
    <xf numFmtId="165" fontId="8" fillId="0" borderId="0" xfId="4" applyFont="1"/>
  </cellXfs>
  <cellStyles count="7">
    <cellStyle name="Currency" xfId="1" builtinId="4"/>
    <cellStyle name="Currency_Clarifier Cost Estimate" xfId="3" xr:uid="{7A2B3DFA-1F12-4CCE-89DB-448B8D76D9E4}"/>
    <cellStyle name="Currency0" xfId="4" xr:uid="{284F96E6-5F26-4286-B6E7-0755DB8E1FF3}"/>
    <cellStyle name="Fixed" xfId="6" xr:uid="{D898A81B-D7D4-4D6B-AC49-7FFFD1CD550B}"/>
    <cellStyle name="Normal" xfId="0" builtinId="0"/>
    <cellStyle name="Normal 2" xfId="5" xr:uid="{7FE85397-E89E-4141-B85D-452EDB6A9679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7DA666-BFFA-4DBF-B30A-2AF55C5A9564}">
  <dimension ref="B1:I32"/>
  <sheetViews>
    <sheetView tabSelected="1" workbookViewId="0">
      <selection activeCell="M14" sqref="M14"/>
    </sheetView>
  </sheetViews>
  <sheetFormatPr defaultRowHeight="14.5" x14ac:dyDescent="0.35"/>
  <cols>
    <col min="1" max="1" width="2.81640625" customWidth="1"/>
    <col min="2" max="2" width="7.7265625" customWidth="1"/>
    <col min="3" max="3" width="25.81640625" customWidth="1"/>
    <col min="4" max="4" width="7.54296875" bestFit="1" customWidth="1"/>
    <col min="5" max="5" width="12.26953125" customWidth="1"/>
    <col min="6" max="6" width="3.36328125" customWidth="1"/>
    <col min="8" max="8" width="9.26953125" customWidth="1"/>
    <col min="10" max="10" width="2.90625" customWidth="1"/>
  </cols>
  <sheetData>
    <row r="1" spans="2:9" x14ac:dyDescent="0.35">
      <c r="B1" s="41"/>
      <c r="C1" s="41"/>
      <c r="D1" s="41"/>
      <c r="E1" s="41"/>
    </row>
    <row r="2" spans="2:9" x14ac:dyDescent="0.35">
      <c r="B2" s="110" t="s">
        <v>132</v>
      </c>
      <c r="C2" s="111"/>
      <c r="D2" s="111"/>
      <c r="E2" s="112"/>
    </row>
    <row r="3" spans="2:9" x14ac:dyDescent="0.35">
      <c r="B3" s="37" t="s">
        <v>54</v>
      </c>
      <c r="C3" t="s">
        <v>59</v>
      </c>
      <c r="D3" t="s">
        <v>56</v>
      </c>
      <c r="E3" s="39">
        <v>45523</v>
      </c>
    </row>
    <row r="4" spans="2:9" x14ac:dyDescent="0.35">
      <c r="B4" s="37" t="s">
        <v>55</v>
      </c>
      <c r="C4" t="s">
        <v>60</v>
      </c>
      <c r="D4" t="s">
        <v>57</v>
      </c>
      <c r="E4" s="38" t="s">
        <v>0</v>
      </c>
    </row>
    <row r="5" spans="2:9" x14ac:dyDescent="0.35">
      <c r="B5" s="37" t="s">
        <v>58</v>
      </c>
      <c r="C5" t="s">
        <v>62</v>
      </c>
      <c r="D5" t="s">
        <v>63</v>
      </c>
      <c r="E5" s="38" t="s">
        <v>64</v>
      </c>
    </row>
    <row r="6" spans="2:9" ht="7.5" customHeight="1" x14ac:dyDescent="0.35">
      <c r="B6" s="40"/>
      <c r="C6" s="41"/>
      <c r="D6" s="41"/>
      <c r="E6" s="42"/>
    </row>
    <row r="7" spans="2:9" s="23" customFormat="1" ht="32" customHeight="1" x14ac:dyDescent="0.35">
      <c r="B7" s="34" t="s">
        <v>46</v>
      </c>
      <c r="C7" s="117" t="s">
        <v>47</v>
      </c>
      <c r="D7" s="118"/>
      <c r="E7" s="34" t="s">
        <v>45</v>
      </c>
      <c r="G7" s="32" t="s">
        <v>48</v>
      </c>
      <c r="H7" s="32" t="s">
        <v>50</v>
      </c>
      <c r="I7" s="34" t="s">
        <v>49</v>
      </c>
    </row>
    <row r="8" spans="2:9" x14ac:dyDescent="0.35">
      <c r="B8" s="33">
        <v>1</v>
      </c>
      <c r="C8" s="108" t="s">
        <v>51</v>
      </c>
      <c r="D8" s="109"/>
      <c r="E8" s="25">
        <f>'1'!O91</f>
        <v>352000</v>
      </c>
      <c r="G8" s="35">
        <f>E8/E$13</f>
        <v>4.4613638287829958E-2</v>
      </c>
      <c r="H8" s="35">
        <v>0.4</v>
      </c>
      <c r="I8" s="35">
        <v>0.15</v>
      </c>
    </row>
    <row r="9" spans="2:9" x14ac:dyDescent="0.35">
      <c r="B9" s="33">
        <v>2</v>
      </c>
      <c r="C9" s="108" t="s">
        <v>52</v>
      </c>
      <c r="D9" s="109"/>
      <c r="E9" s="25">
        <f>'2'!O94</f>
        <v>412964</v>
      </c>
      <c r="G9" s="35">
        <f t="shared" ref="G9:G11" si="0">E9/E$13</f>
        <v>5.2340416255384686E-2</v>
      </c>
      <c r="H9" s="35">
        <v>0.4</v>
      </c>
      <c r="I9" s="35">
        <v>0.15</v>
      </c>
    </row>
    <row r="10" spans="2:9" x14ac:dyDescent="0.35">
      <c r="B10" s="33">
        <v>3</v>
      </c>
      <c r="C10" s="108" t="s">
        <v>61</v>
      </c>
      <c r="D10" s="109"/>
      <c r="E10" s="25">
        <f>'3'!O88</f>
        <v>5850000</v>
      </c>
      <c r="G10" s="35">
        <f t="shared" si="0"/>
        <v>0.74144824995399217</v>
      </c>
      <c r="H10" s="35">
        <v>0.2</v>
      </c>
      <c r="I10" s="35">
        <v>0.3</v>
      </c>
    </row>
    <row r="11" spans="2:9" x14ac:dyDescent="0.35">
      <c r="B11" s="33">
        <v>4</v>
      </c>
      <c r="C11" s="108" t="s">
        <v>53</v>
      </c>
      <c r="D11" s="109"/>
      <c r="E11" s="25">
        <f>'4'!O88</f>
        <v>1275000</v>
      </c>
      <c r="G11" s="35">
        <f t="shared" si="0"/>
        <v>0.16159769550279318</v>
      </c>
      <c r="H11" s="35">
        <v>0.3</v>
      </c>
      <c r="I11" s="35">
        <v>0.2</v>
      </c>
    </row>
    <row r="12" spans="2:9" ht="6" customHeight="1" x14ac:dyDescent="0.35">
      <c r="B12" s="33"/>
      <c r="C12" s="108"/>
      <c r="D12" s="109"/>
      <c r="E12" s="25"/>
      <c r="G12" s="35"/>
      <c r="H12" s="35"/>
      <c r="I12" s="35"/>
    </row>
    <row r="13" spans="2:9" x14ac:dyDescent="0.35">
      <c r="B13" s="24"/>
      <c r="C13" s="113" t="s">
        <v>41</v>
      </c>
      <c r="D13" s="114"/>
      <c r="E13" s="26">
        <f>SUM(E8:E12)</f>
        <v>7889964</v>
      </c>
      <c r="G13" s="35">
        <f>SUM(G8:G12)</f>
        <v>1</v>
      </c>
      <c r="H13" s="35" cm="1">
        <f t="array" ref="H13">SUM(G8:G12*H8:H12)</f>
        <v>0.23555058045892224</v>
      </c>
      <c r="I13" s="35" cm="1">
        <f t="array" ref="I13">SUM(G8:G12*I8:I12)</f>
        <v>0.26929712226823849</v>
      </c>
    </row>
    <row r="14" spans="2:9" x14ac:dyDescent="0.35">
      <c r="B14" s="24"/>
      <c r="C14" s="115"/>
      <c r="D14" s="116"/>
      <c r="E14" s="27"/>
      <c r="G14" s="132" t="s">
        <v>103</v>
      </c>
    </row>
    <row r="15" spans="2:9" x14ac:dyDescent="0.35">
      <c r="B15" s="24"/>
      <c r="C15" s="24" t="s">
        <v>44</v>
      </c>
      <c r="D15" s="36">
        <v>0.06</v>
      </c>
      <c r="E15" s="29">
        <f>D15*E13/2</f>
        <v>236698.91999999998</v>
      </c>
      <c r="G15" t="s">
        <v>89</v>
      </c>
    </row>
    <row r="16" spans="2:9" x14ac:dyDescent="0.35">
      <c r="B16" s="24"/>
      <c r="C16" s="28" t="s">
        <v>88</v>
      </c>
      <c r="D16" s="36">
        <v>0.01</v>
      </c>
      <c r="E16" s="27">
        <f>E13*D16</f>
        <v>78899.64</v>
      </c>
      <c r="G16" t="s">
        <v>90</v>
      </c>
    </row>
    <row r="17" spans="2:7" x14ac:dyDescent="0.35">
      <c r="B17" s="24"/>
      <c r="C17" s="28" t="s">
        <v>42</v>
      </c>
      <c r="D17" s="36">
        <v>0.1</v>
      </c>
      <c r="E17" s="27">
        <f>E13*D17</f>
        <v>788996.4</v>
      </c>
      <c r="G17" t="s">
        <v>91</v>
      </c>
    </row>
    <row r="18" spans="2:7" x14ac:dyDescent="0.35">
      <c r="B18" s="24"/>
      <c r="C18" s="24" t="s">
        <v>85</v>
      </c>
      <c r="D18" s="36">
        <v>0.05</v>
      </c>
      <c r="E18" s="29">
        <f>D18*SUM(E13:E17)</f>
        <v>449727.94799999997</v>
      </c>
      <c r="G18" t="s">
        <v>92</v>
      </c>
    </row>
    <row r="19" spans="2:7" x14ac:dyDescent="0.35">
      <c r="B19" s="24"/>
      <c r="C19" s="24" t="s">
        <v>87</v>
      </c>
      <c r="D19" s="36">
        <v>0.05</v>
      </c>
      <c r="E19" s="29">
        <f>D19*SUM(E14:E18)</f>
        <v>77716.145399999994</v>
      </c>
      <c r="G19" t="s">
        <v>93</v>
      </c>
    </row>
    <row r="20" spans="2:7" x14ac:dyDescent="0.35">
      <c r="B20" s="24"/>
      <c r="C20" s="24" t="s">
        <v>86</v>
      </c>
      <c r="D20" s="36">
        <v>0.03</v>
      </c>
      <c r="E20" s="29">
        <f>D20*SUM(E12:E19)</f>
        <v>285660.091602</v>
      </c>
      <c r="G20" t="s">
        <v>94</v>
      </c>
    </row>
    <row r="21" spans="2:7" x14ac:dyDescent="0.35">
      <c r="B21" s="24"/>
      <c r="C21" s="24" t="s">
        <v>43</v>
      </c>
      <c r="D21" s="36">
        <v>0.03</v>
      </c>
      <c r="E21" s="29">
        <f>D21*SUM(E13:E20)</f>
        <v>294229.89435005997</v>
      </c>
      <c r="G21" t="s">
        <v>95</v>
      </c>
    </row>
    <row r="22" spans="2:7" x14ac:dyDescent="0.35">
      <c r="B22" s="24"/>
      <c r="C22" s="24" t="s">
        <v>96</v>
      </c>
      <c r="D22" s="35">
        <f>I13</f>
        <v>0.26929712226823849</v>
      </c>
      <c r="E22" s="29">
        <f>D22*SUM(E13:E21)</f>
        <v>2720410.7249590587</v>
      </c>
      <c r="G22" t="s">
        <v>99</v>
      </c>
    </row>
    <row r="23" spans="2:7" ht="6" customHeight="1" x14ac:dyDescent="0.35">
      <c r="B23" s="24"/>
      <c r="C23" s="115"/>
      <c r="D23" s="116"/>
      <c r="E23" s="30"/>
    </row>
    <row r="24" spans="2:7" x14ac:dyDescent="0.35">
      <c r="B24" s="24"/>
      <c r="C24" s="113" t="s">
        <v>100</v>
      </c>
      <c r="D24" s="114"/>
      <c r="E24" s="30">
        <f>SUM(E15:E22)</f>
        <v>4932339.7643111181</v>
      </c>
      <c r="F24" s="9"/>
      <c r="G24" s="31"/>
    </row>
    <row r="25" spans="2:7" x14ac:dyDescent="0.35">
      <c r="B25" s="24"/>
      <c r="C25" s="115"/>
      <c r="D25" s="116"/>
      <c r="E25" s="30"/>
    </row>
    <row r="26" spans="2:7" x14ac:dyDescent="0.35">
      <c r="B26" s="24"/>
      <c r="C26" s="106" t="s">
        <v>81</v>
      </c>
      <c r="D26" s="107"/>
      <c r="E26" s="30">
        <f>ROUND(SUM(E13,E24),-4)</f>
        <v>12820000</v>
      </c>
      <c r="F26" s="9"/>
      <c r="G26" s="31" t="s">
        <v>79</v>
      </c>
    </row>
    <row r="27" spans="2:7" x14ac:dyDescent="0.35">
      <c r="B27" s="24"/>
      <c r="C27" s="104"/>
      <c r="D27" s="105"/>
      <c r="E27" s="30"/>
      <c r="F27" s="9"/>
      <c r="G27" s="31"/>
    </row>
    <row r="28" spans="2:7" x14ac:dyDescent="0.35">
      <c r="B28" s="24"/>
      <c r="C28" s="24" t="s">
        <v>97</v>
      </c>
      <c r="D28" s="35">
        <v>0</v>
      </c>
      <c r="E28" s="29">
        <f>D28*SUM(E26)</f>
        <v>0</v>
      </c>
      <c r="G28" t="s">
        <v>101</v>
      </c>
    </row>
    <row r="29" spans="2:7" x14ac:dyDescent="0.35">
      <c r="B29" s="24"/>
      <c r="C29" s="24" t="s">
        <v>98</v>
      </c>
      <c r="D29" s="35">
        <v>0.2</v>
      </c>
      <c r="E29" s="29">
        <f>D29*SUM(E26)</f>
        <v>2564000</v>
      </c>
      <c r="G29" t="s">
        <v>102</v>
      </c>
    </row>
    <row r="30" spans="2:7" ht="6" customHeight="1" x14ac:dyDescent="0.35">
      <c r="B30" s="24"/>
      <c r="C30" s="115"/>
      <c r="D30" s="116"/>
      <c r="E30" s="30"/>
    </row>
    <row r="31" spans="2:7" x14ac:dyDescent="0.35">
      <c r="B31" s="24"/>
      <c r="C31" s="106" t="s">
        <v>82</v>
      </c>
      <c r="D31" s="107"/>
      <c r="E31" s="30">
        <f>E26+E28</f>
        <v>12820000</v>
      </c>
      <c r="F31" s="9"/>
      <c r="G31" s="31"/>
    </row>
    <row r="32" spans="2:7" x14ac:dyDescent="0.35">
      <c r="B32" s="24"/>
      <c r="C32" s="106" t="s">
        <v>83</v>
      </c>
      <c r="D32" s="107"/>
      <c r="E32" s="30">
        <f>E26+E29</f>
        <v>15384000</v>
      </c>
      <c r="F32" s="9"/>
      <c r="G32" s="31"/>
    </row>
  </sheetData>
  <mergeCells count="16">
    <mergeCell ref="C26:D26"/>
    <mergeCell ref="C9:D9"/>
    <mergeCell ref="B2:E2"/>
    <mergeCell ref="C31:D31"/>
    <mergeCell ref="C32:D32"/>
    <mergeCell ref="C12:D12"/>
    <mergeCell ref="C13:D13"/>
    <mergeCell ref="C25:D25"/>
    <mergeCell ref="C14:D14"/>
    <mergeCell ref="C7:D7"/>
    <mergeCell ref="C8:D8"/>
    <mergeCell ref="C10:D10"/>
    <mergeCell ref="C11:D11"/>
    <mergeCell ref="C30:D30"/>
    <mergeCell ref="C23:D23"/>
    <mergeCell ref="C24:D2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74BE62-EC27-4531-B071-756067581B2C}">
  <dimension ref="A2:V97"/>
  <sheetViews>
    <sheetView zoomScale="85" zoomScaleNormal="85" workbookViewId="0">
      <pane ySplit="6" topLeftCell="A7" activePane="bottomLeft" state="frozen"/>
      <selection activeCell="B1" sqref="B1"/>
      <selection pane="bottomLeft" activeCell="B2" sqref="B2"/>
    </sheetView>
  </sheetViews>
  <sheetFormatPr defaultRowHeight="14.5" x14ac:dyDescent="0.35"/>
  <cols>
    <col min="1" max="1" width="13.90625" style="1" customWidth="1"/>
    <col min="2" max="2" width="39.6328125" style="1" customWidth="1"/>
    <col min="3" max="3" width="10.54296875" style="1" customWidth="1"/>
    <col min="4" max="4" width="6.453125" style="3" customWidth="1"/>
    <col min="5" max="5" width="8.90625" style="1" customWidth="1"/>
    <col min="6" max="6" width="12.453125" style="1" customWidth="1"/>
    <col min="7" max="7" width="7.26953125" style="20" customWidth="1"/>
    <col min="8" max="8" width="8.453125" style="1" customWidth="1"/>
    <col min="9" max="9" width="9" style="1" customWidth="1"/>
    <col min="10" max="10" width="10.453125" style="1" customWidth="1"/>
    <col min="11" max="11" width="7.54296875" style="1" customWidth="1"/>
    <col min="12" max="12" width="12.90625" style="1" customWidth="1"/>
    <col min="13" max="13" width="9.36328125" style="1" customWidth="1"/>
    <col min="14" max="14" width="12.90625" style="1" customWidth="1"/>
    <col min="15" max="15" width="16.36328125" style="1" customWidth="1"/>
    <col min="16" max="16" width="27.453125" style="140" customWidth="1"/>
    <col min="258" max="258" width="13.90625" customWidth="1"/>
    <col min="259" max="259" width="39.6328125" customWidth="1"/>
    <col min="260" max="260" width="15.6328125" customWidth="1"/>
    <col min="261" max="261" width="12.90625" customWidth="1"/>
    <col min="262" max="262" width="6.453125" customWidth="1"/>
    <col min="263" max="264" width="12.453125" customWidth="1"/>
    <col min="265" max="265" width="6.453125" customWidth="1"/>
    <col min="266" max="266" width="8.453125" customWidth="1"/>
    <col min="267" max="268" width="9" customWidth="1"/>
    <col min="269" max="269" width="7.54296875" customWidth="1"/>
    <col min="270" max="270" width="17.6328125" customWidth="1"/>
    <col min="271" max="271" width="16.36328125" customWidth="1"/>
    <col min="272" max="272" width="4.6328125" customWidth="1"/>
    <col min="514" max="514" width="13.90625" customWidth="1"/>
    <col min="515" max="515" width="39.6328125" customWidth="1"/>
    <col min="516" max="516" width="15.6328125" customWidth="1"/>
    <col min="517" max="517" width="12.90625" customWidth="1"/>
    <col min="518" max="518" width="6.453125" customWidth="1"/>
    <col min="519" max="520" width="12.453125" customWidth="1"/>
    <col min="521" max="521" width="6.453125" customWidth="1"/>
    <col min="522" max="522" width="8.453125" customWidth="1"/>
    <col min="523" max="524" width="9" customWidth="1"/>
    <col min="525" max="525" width="7.54296875" customWidth="1"/>
    <col min="526" max="526" width="17.6328125" customWidth="1"/>
    <col min="527" max="527" width="16.36328125" customWidth="1"/>
    <col min="528" max="528" width="4.6328125" customWidth="1"/>
    <col min="770" max="770" width="13.90625" customWidth="1"/>
    <col min="771" max="771" width="39.6328125" customWidth="1"/>
    <col min="772" max="772" width="15.6328125" customWidth="1"/>
    <col min="773" max="773" width="12.90625" customWidth="1"/>
    <col min="774" max="774" width="6.453125" customWidth="1"/>
    <col min="775" max="776" width="12.453125" customWidth="1"/>
    <col min="777" max="777" width="6.453125" customWidth="1"/>
    <col min="778" max="778" width="8.453125" customWidth="1"/>
    <col min="779" max="780" width="9" customWidth="1"/>
    <col min="781" max="781" width="7.54296875" customWidth="1"/>
    <col min="782" max="782" width="17.6328125" customWidth="1"/>
    <col min="783" max="783" width="16.36328125" customWidth="1"/>
    <col min="784" max="784" width="4.6328125" customWidth="1"/>
    <col min="1026" max="1026" width="13.90625" customWidth="1"/>
    <col min="1027" max="1027" width="39.6328125" customWidth="1"/>
    <col min="1028" max="1028" width="15.6328125" customWidth="1"/>
    <col min="1029" max="1029" width="12.90625" customWidth="1"/>
    <col min="1030" max="1030" width="6.453125" customWidth="1"/>
    <col min="1031" max="1032" width="12.453125" customWidth="1"/>
    <col min="1033" max="1033" width="6.453125" customWidth="1"/>
    <col min="1034" max="1034" width="8.453125" customWidth="1"/>
    <col min="1035" max="1036" width="9" customWidth="1"/>
    <col min="1037" max="1037" width="7.54296875" customWidth="1"/>
    <col min="1038" max="1038" width="17.6328125" customWidth="1"/>
    <col min="1039" max="1039" width="16.36328125" customWidth="1"/>
    <col min="1040" max="1040" width="4.6328125" customWidth="1"/>
    <col min="1282" max="1282" width="13.90625" customWidth="1"/>
    <col min="1283" max="1283" width="39.6328125" customWidth="1"/>
    <col min="1284" max="1284" width="15.6328125" customWidth="1"/>
    <col min="1285" max="1285" width="12.90625" customWidth="1"/>
    <col min="1286" max="1286" width="6.453125" customWidth="1"/>
    <col min="1287" max="1288" width="12.453125" customWidth="1"/>
    <col min="1289" max="1289" width="6.453125" customWidth="1"/>
    <col min="1290" max="1290" width="8.453125" customWidth="1"/>
    <col min="1291" max="1292" width="9" customWidth="1"/>
    <col min="1293" max="1293" width="7.54296875" customWidth="1"/>
    <col min="1294" max="1294" width="17.6328125" customWidth="1"/>
    <col min="1295" max="1295" width="16.36328125" customWidth="1"/>
    <col min="1296" max="1296" width="4.6328125" customWidth="1"/>
    <col min="1538" max="1538" width="13.90625" customWidth="1"/>
    <col min="1539" max="1539" width="39.6328125" customWidth="1"/>
    <col min="1540" max="1540" width="15.6328125" customWidth="1"/>
    <col min="1541" max="1541" width="12.90625" customWidth="1"/>
    <col min="1542" max="1542" width="6.453125" customWidth="1"/>
    <col min="1543" max="1544" width="12.453125" customWidth="1"/>
    <col min="1545" max="1545" width="6.453125" customWidth="1"/>
    <col min="1546" max="1546" width="8.453125" customWidth="1"/>
    <col min="1547" max="1548" width="9" customWidth="1"/>
    <col min="1549" max="1549" width="7.54296875" customWidth="1"/>
    <col min="1550" max="1550" width="17.6328125" customWidth="1"/>
    <col min="1551" max="1551" width="16.36328125" customWidth="1"/>
    <col min="1552" max="1552" width="4.6328125" customWidth="1"/>
    <col min="1794" max="1794" width="13.90625" customWidth="1"/>
    <col min="1795" max="1795" width="39.6328125" customWidth="1"/>
    <col min="1796" max="1796" width="15.6328125" customWidth="1"/>
    <col min="1797" max="1797" width="12.90625" customWidth="1"/>
    <col min="1798" max="1798" width="6.453125" customWidth="1"/>
    <col min="1799" max="1800" width="12.453125" customWidth="1"/>
    <col min="1801" max="1801" width="6.453125" customWidth="1"/>
    <col min="1802" max="1802" width="8.453125" customWidth="1"/>
    <col min="1803" max="1804" width="9" customWidth="1"/>
    <col min="1805" max="1805" width="7.54296875" customWidth="1"/>
    <col min="1806" max="1806" width="17.6328125" customWidth="1"/>
    <col min="1807" max="1807" width="16.36328125" customWidth="1"/>
    <col min="1808" max="1808" width="4.6328125" customWidth="1"/>
    <col min="2050" max="2050" width="13.90625" customWidth="1"/>
    <col min="2051" max="2051" width="39.6328125" customWidth="1"/>
    <col min="2052" max="2052" width="15.6328125" customWidth="1"/>
    <col min="2053" max="2053" width="12.90625" customWidth="1"/>
    <col min="2054" max="2054" width="6.453125" customWidth="1"/>
    <col min="2055" max="2056" width="12.453125" customWidth="1"/>
    <col min="2057" max="2057" width="6.453125" customWidth="1"/>
    <col min="2058" max="2058" width="8.453125" customWidth="1"/>
    <col min="2059" max="2060" width="9" customWidth="1"/>
    <col min="2061" max="2061" width="7.54296875" customWidth="1"/>
    <col min="2062" max="2062" width="17.6328125" customWidth="1"/>
    <col min="2063" max="2063" width="16.36328125" customWidth="1"/>
    <col min="2064" max="2064" width="4.6328125" customWidth="1"/>
    <col min="2306" max="2306" width="13.90625" customWidth="1"/>
    <col min="2307" max="2307" width="39.6328125" customWidth="1"/>
    <col min="2308" max="2308" width="15.6328125" customWidth="1"/>
    <col min="2309" max="2309" width="12.90625" customWidth="1"/>
    <col min="2310" max="2310" width="6.453125" customWidth="1"/>
    <col min="2311" max="2312" width="12.453125" customWidth="1"/>
    <col min="2313" max="2313" width="6.453125" customWidth="1"/>
    <col min="2314" max="2314" width="8.453125" customWidth="1"/>
    <col min="2315" max="2316" width="9" customWidth="1"/>
    <col min="2317" max="2317" width="7.54296875" customWidth="1"/>
    <col min="2318" max="2318" width="17.6328125" customWidth="1"/>
    <col min="2319" max="2319" width="16.36328125" customWidth="1"/>
    <col min="2320" max="2320" width="4.6328125" customWidth="1"/>
    <col min="2562" max="2562" width="13.90625" customWidth="1"/>
    <col min="2563" max="2563" width="39.6328125" customWidth="1"/>
    <col min="2564" max="2564" width="15.6328125" customWidth="1"/>
    <col min="2565" max="2565" width="12.90625" customWidth="1"/>
    <col min="2566" max="2566" width="6.453125" customWidth="1"/>
    <col min="2567" max="2568" width="12.453125" customWidth="1"/>
    <col min="2569" max="2569" width="6.453125" customWidth="1"/>
    <col min="2570" max="2570" width="8.453125" customWidth="1"/>
    <col min="2571" max="2572" width="9" customWidth="1"/>
    <col min="2573" max="2573" width="7.54296875" customWidth="1"/>
    <col min="2574" max="2574" width="17.6328125" customWidth="1"/>
    <col min="2575" max="2575" width="16.36328125" customWidth="1"/>
    <col min="2576" max="2576" width="4.6328125" customWidth="1"/>
    <col min="2818" max="2818" width="13.90625" customWidth="1"/>
    <col min="2819" max="2819" width="39.6328125" customWidth="1"/>
    <col min="2820" max="2820" width="15.6328125" customWidth="1"/>
    <col min="2821" max="2821" width="12.90625" customWidth="1"/>
    <col min="2822" max="2822" width="6.453125" customWidth="1"/>
    <col min="2823" max="2824" width="12.453125" customWidth="1"/>
    <col min="2825" max="2825" width="6.453125" customWidth="1"/>
    <col min="2826" max="2826" width="8.453125" customWidth="1"/>
    <col min="2827" max="2828" width="9" customWidth="1"/>
    <col min="2829" max="2829" width="7.54296875" customWidth="1"/>
    <col min="2830" max="2830" width="17.6328125" customWidth="1"/>
    <col min="2831" max="2831" width="16.36328125" customWidth="1"/>
    <col min="2832" max="2832" width="4.6328125" customWidth="1"/>
    <col min="3074" max="3074" width="13.90625" customWidth="1"/>
    <col min="3075" max="3075" width="39.6328125" customWidth="1"/>
    <col min="3076" max="3076" width="15.6328125" customWidth="1"/>
    <col min="3077" max="3077" width="12.90625" customWidth="1"/>
    <col min="3078" max="3078" width="6.453125" customWidth="1"/>
    <col min="3079" max="3080" width="12.453125" customWidth="1"/>
    <col min="3081" max="3081" width="6.453125" customWidth="1"/>
    <col min="3082" max="3082" width="8.453125" customWidth="1"/>
    <col min="3083" max="3084" width="9" customWidth="1"/>
    <col min="3085" max="3085" width="7.54296875" customWidth="1"/>
    <col min="3086" max="3086" width="17.6328125" customWidth="1"/>
    <col min="3087" max="3087" width="16.36328125" customWidth="1"/>
    <col min="3088" max="3088" width="4.6328125" customWidth="1"/>
    <col min="3330" max="3330" width="13.90625" customWidth="1"/>
    <col min="3331" max="3331" width="39.6328125" customWidth="1"/>
    <col min="3332" max="3332" width="15.6328125" customWidth="1"/>
    <col min="3333" max="3333" width="12.90625" customWidth="1"/>
    <col min="3334" max="3334" width="6.453125" customWidth="1"/>
    <col min="3335" max="3336" width="12.453125" customWidth="1"/>
    <col min="3337" max="3337" width="6.453125" customWidth="1"/>
    <col min="3338" max="3338" width="8.453125" customWidth="1"/>
    <col min="3339" max="3340" width="9" customWidth="1"/>
    <col min="3341" max="3341" width="7.54296875" customWidth="1"/>
    <col min="3342" max="3342" width="17.6328125" customWidth="1"/>
    <col min="3343" max="3343" width="16.36328125" customWidth="1"/>
    <col min="3344" max="3344" width="4.6328125" customWidth="1"/>
    <col min="3586" max="3586" width="13.90625" customWidth="1"/>
    <col min="3587" max="3587" width="39.6328125" customWidth="1"/>
    <col min="3588" max="3588" width="15.6328125" customWidth="1"/>
    <col min="3589" max="3589" width="12.90625" customWidth="1"/>
    <col min="3590" max="3590" width="6.453125" customWidth="1"/>
    <col min="3591" max="3592" width="12.453125" customWidth="1"/>
    <col min="3593" max="3593" width="6.453125" customWidth="1"/>
    <col min="3594" max="3594" width="8.453125" customWidth="1"/>
    <col min="3595" max="3596" width="9" customWidth="1"/>
    <col min="3597" max="3597" width="7.54296875" customWidth="1"/>
    <col min="3598" max="3598" width="17.6328125" customWidth="1"/>
    <col min="3599" max="3599" width="16.36328125" customWidth="1"/>
    <col min="3600" max="3600" width="4.6328125" customWidth="1"/>
    <col min="3842" max="3842" width="13.90625" customWidth="1"/>
    <col min="3843" max="3843" width="39.6328125" customWidth="1"/>
    <col min="3844" max="3844" width="15.6328125" customWidth="1"/>
    <col min="3845" max="3845" width="12.90625" customWidth="1"/>
    <col min="3846" max="3846" width="6.453125" customWidth="1"/>
    <col min="3847" max="3848" width="12.453125" customWidth="1"/>
    <col min="3849" max="3849" width="6.453125" customWidth="1"/>
    <col min="3850" max="3850" width="8.453125" customWidth="1"/>
    <col min="3851" max="3852" width="9" customWidth="1"/>
    <col min="3853" max="3853" width="7.54296875" customWidth="1"/>
    <col min="3854" max="3854" width="17.6328125" customWidth="1"/>
    <col min="3855" max="3855" width="16.36328125" customWidth="1"/>
    <col min="3856" max="3856" width="4.6328125" customWidth="1"/>
    <col min="4098" max="4098" width="13.90625" customWidth="1"/>
    <col min="4099" max="4099" width="39.6328125" customWidth="1"/>
    <col min="4100" max="4100" width="15.6328125" customWidth="1"/>
    <col min="4101" max="4101" width="12.90625" customWidth="1"/>
    <col min="4102" max="4102" width="6.453125" customWidth="1"/>
    <col min="4103" max="4104" width="12.453125" customWidth="1"/>
    <col min="4105" max="4105" width="6.453125" customWidth="1"/>
    <col min="4106" max="4106" width="8.453125" customWidth="1"/>
    <col min="4107" max="4108" width="9" customWidth="1"/>
    <col min="4109" max="4109" width="7.54296875" customWidth="1"/>
    <col min="4110" max="4110" width="17.6328125" customWidth="1"/>
    <col min="4111" max="4111" width="16.36328125" customWidth="1"/>
    <col min="4112" max="4112" width="4.6328125" customWidth="1"/>
    <col min="4354" max="4354" width="13.90625" customWidth="1"/>
    <col min="4355" max="4355" width="39.6328125" customWidth="1"/>
    <col min="4356" max="4356" width="15.6328125" customWidth="1"/>
    <col min="4357" max="4357" width="12.90625" customWidth="1"/>
    <col min="4358" max="4358" width="6.453125" customWidth="1"/>
    <col min="4359" max="4360" width="12.453125" customWidth="1"/>
    <col min="4361" max="4361" width="6.453125" customWidth="1"/>
    <col min="4362" max="4362" width="8.453125" customWidth="1"/>
    <col min="4363" max="4364" width="9" customWidth="1"/>
    <col min="4365" max="4365" width="7.54296875" customWidth="1"/>
    <col min="4366" max="4366" width="17.6328125" customWidth="1"/>
    <col min="4367" max="4367" width="16.36328125" customWidth="1"/>
    <col min="4368" max="4368" width="4.6328125" customWidth="1"/>
    <col min="4610" max="4610" width="13.90625" customWidth="1"/>
    <col min="4611" max="4611" width="39.6328125" customWidth="1"/>
    <col min="4612" max="4612" width="15.6328125" customWidth="1"/>
    <col min="4613" max="4613" width="12.90625" customWidth="1"/>
    <col min="4614" max="4614" width="6.453125" customWidth="1"/>
    <col min="4615" max="4616" width="12.453125" customWidth="1"/>
    <col min="4617" max="4617" width="6.453125" customWidth="1"/>
    <col min="4618" max="4618" width="8.453125" customWidth="1"/>
    <col min="4619" max="4620" width="9" customWidth="1"/>
    <col min="4621" max="4621" width="7.54296875" customWidth="1"/>
    <col min="4622" max="4622" width="17.6328125" customWidth="1"/>
    <col min="4623" max="4623" width="16.36328125" customWidth="1"/>
    <col min="4624" max="4624" width="4.6328125" customWidth="1"/>
    <col min="4866" max="4866" width="13.90625" customWidth="1"/>
    <col min="4867" max="4867" width="39.6328125" customWidth="1"/>
    <col min="4868" max="4868" width="15.6328125" customWidth="1"/>
    <col min="4869" max="4869" width="12.90625" customWidth="1"/>
    <col min="4870" max="4870" width="6.453125" customWidth="1"/>
    <col min="4871" max="4872" width="12.453125" customWidth="1"/>
    <col min="4873" max="4873" width="6.453125" customWidth="1"/>
    <col min="4874" max="4874" width="8.453125" customWidth="1"/>
    <col min="4875" max="4876" width="9" customWidth="1"/>
    <col min="4877" max="4877" width="7.54296875" customWidth="1"/>
    <col min="4878" max="4878" width="17.6328125" customWidth="1"/>
    <col min="4879" max="4879" width="16.36328125" customWidth="1"/>
    <col min="4880" max="4880" width="4.6328125" customWidth="1"/>
    <col min="5122" max="5122" width="13.90625" customWidth="1"/>
    <col min="5123" max="5123" width="39.6328125" customWidth="1"/>
    <col min="5124" max="5124" width="15.6328125" customWidth="1"/>
    <col min="5125" max="5125" width="12.90625" customWidth="1"/>
    <col min="5126" max="5126" width="6.453125" customWidth="1"/>
    <col min="5127" max="5128" width="12.453125" customWidth="1"/>
    <col min="5129" max="5129" width="6.453125" customWidth="1"/>
    <col min="5130" max="5130" width="8.453125" customWidth="1"/>
    <col min="5131" max="5132" width="9" customWidth="1"/>
    <col min="5133" max="5133" width="7.54296875" customWidth="1"/>
    <col min="5134" max="5134" width="17.6328125" customWidth="1"/>
    <col min="5135" max="5135" width="16.36328125" customWidth="1"/>
    <col min="5136" max="5136" width="4.6328125" customWidth="1"/>
    <col min="5378" max="5378" width="13.90625" customWidth="1"/>
    <col min="5379" max="5379" width="39.6328125" customWidth="1"/>
    <col min="5380" max="5380" width="15.6328125" customWidth="1"/>
    <col min="5381" max="5381" width="12.90625" customWidth="1"/>
    <col min="5382" max="5382" width="6.453125" customWidth="1"/>
    <col min="5383" max="5384" width="12.453125" customWidth="1"/>
    <col min="5385" max="5385" width="6.453125" customWidth="1"/>
    <col min="5386" max="5386" width="8.453125" customWidth="1"/>
    <col min="5387" max="5388" width="9" customWidth="1"/>
    <col min="5389" max="5389" width="7.54296875" customWidth="1"/>
    <col min="5390" max="5390" width="17.6328125" customWidth="1"/>
    <col min="5391" max="5391" width="16.36328125" customWidth="1"/>
    <col min="5392" max="5392" width="4.6328125" customWidth="1"/>
    <col min="5634" max="5634" width="13.90625" customWidth="1"/>
    <col min="5635" max="5635" width="39.6328125" customWidth="1"/>
    <col min="5636" max="5636" width="15.6328125" customWidth="1"/>
    <col min="5637" max="5637" width="12.90625" customWidth="1"/>
    <col min="5638" max="5638" width="6.453125" customWidth="1"/>
    <col min="5639" max="5640" width="12.453125" customWidth="1"/>
    <col min="5641" max="5641" width="6.453125" customWidth="1"/>
    <col min="5642" max="5642" width="8.453125" customWidth="1"/>
    <col min="5643" max="5644" width="9" customWidth="1"/>
    <col min="5645" max="5645" width="7.54296875" customWidth="1"/>
    <col min="5646" max="5646" width="17.6328125" customWidth="1"/>
    <col min="5647" max="5647" width="16.36328125" customWidth="1"/>
    <col min="5648" max="5648" width="4.6328125" customWidth="1"/>
    <col min="5890" max="5890" width="13.90625" customWidth="1"/>
    <col min="5891" max="5891" width="39.6328125" customWidth="1"/>
    <col min="5892" max="5892" width="15.6328125" customWidth="1"/>
    <col min="5893" max="5893" width="12.90625" customWidth="1"/>
    <col min="5894" max="5894" width="6.453125" customWidth="1"/>
    <col min="5895" max="5896" width="12.453125" customWidth="1"/>
    <col min="5897" max="5897" width="6.453125" customWidth="1"/>
    <col min="5898" max="5898" width="8.453125" customWidth="1"/>
    <col min="5899" max="5900" width="9" customWidth="1"/>
    <col min="5901" max="5901" width="7.54296875" customWidth="1"/>
    <col min="5902" max="5902" width="17.6328125" customWidth="1"/>
    <col min="5903" max="5903" width="16.36328125" customWidth="1"/>
    <col min="5904" max="5904" width="4.6328125" customWidth="1"/>
    <col min="6146" max="6146" width="13.90625" customWidth="1"/>
    <col min="6147" max="6147" width="39.6328125" customWidth="1"/>
    <col min="6148" max="6148" width="15.6328125" customWidth="1"/>
    <col min="6149" max="6149" width="12.90625" customWidth="1"/>
    <col min="6150" max="6150" width="6.453125" customWidth="1"/>
    <col min="6151" max="6152" width="12.453125" customWidth="1"/>
    <col min="6153" max="6153" width="6.453125" customWidth="1"/>
    <col min="6154" max="6154" width="8.453125" customWidth="1"/>
    <col min="6155" max="6156" width="9" customWidth="1"/>
    <col min="6157" max="6157" width="7.54296875" customWidth="1"/>
    <col min="6158" max="6158" width="17.6328125" customWidth="1"/>
    <col min="6159" max="6159" width="16.36328125" customWidth="1"/>
    <col min="6160" max="6160" width="4.6328125" customWidth="1"/>
    <col min="6402" max="6402" width="13.90625" customWidth="1"/>
    <col min="6403" max="6403" width="39.6328125" customWidth="1"/>
    <col min="6404" max="6404" width="15.6328125" customWidth="1"/>
    <col min="6405" max="6405" width="12.90625" customWidth="1"/>
    <col min="6406" max="6406" width="6.453125" customWidth="1"/>
    <col min="6407" max="6408" width="12.453125" customWidth="1"/>
    <col min="6409" max="6409" width="6.453125" customWidth="1"/>
    <col min="6410" max="6410" width="8.453125" customWidth="1"/>
    <col min="6411" max="6412" width="9" customWidth="1"/>
    <col min="6413" max="6413" width="7.54296875" customWidth="1"/>
    <col min="6414" max="6414" width="17.6328125" customWidth="1"/>
    <col min="6415" max="6415" width="16.36328125" customWidth="1"/>
    <col min="6416" max="6416" width="4.6328125" customWidth="1"/>
    <col min="6658" max="6658" width="13.90625" customWidth="1"/>
    <col min="6659" max="6659" width="39.6328125" customWidth="1"/>
    <col min="6660" max="6660" width="15.6328125" customWidth="1"/>
    <col min="6661" max="6661" width="12.90625" customWidth="1"/>
    <col min="6662" max="6662" width="6.453125" customWidth="1"/>
    <col min="6663" max="6664" width="12.453125" customWidth="1"/>
    <col min="6665" max="6665" width="6.453125" customWidth="1"/>
    <col min="6666" max="6666" width="8.453125" customWidth="1"/>
    <col min="6667" max="6668" width="9" customWidth="1"/>
    <col min="6669" max="6669" width="7.54296875" customWidth="1"/>
    <col min="6670" max="6670" width="17.6328125" customWidth="1"/>
    <col min="6671" max="6671" width="16.36328125" customWidth="1"/>
    <col min="6672" max="6672" width="4.6328125" customWidth="1"/>
    <col min="6914" max="6914" width="13.90625" customWidth="1"/>
    <col min="6915" max="6915" width="39.6328125" customWidth="1"/>
    <col min="6916" max="6916" width="15.6328125" customWidth="1"/>
    <col min="6917" max="6917" width="12.90625" customWidth="1"/>
    <col min="6918" max="6918" width="6.453125" customWidth="1"/>
    <col min="6919" max="6920" width="12.453125" customWidth="1"/>
    <col min="6921" max="6921" width="6.453125" customWidth="1"/>
    <col min="6922" max="6922" width="8.453125" customWidth="1"/>
    <col min="6923" max="6924" width="9" customWidth="1"/>
    <col min="6925" max="6925" width="7.54296875" customWidth="1"/>
    <col min="6926" max="6926" width="17.6328125" customWidth="1"/>
    <col min="6927" max="6927" width="16.36328125" customWidth="1"/>
    <col min="6928" max="6928" width="4.6328125" customWidth="1"/>
    <col min="7170" max="7170" width="13.90625" customWidth="1"/>
    <col min="7171" max="7171" width="39.6328125" customWidth="1"/>
    <col min="7172" max="7172" width="15.6328125" customWidth="1"/>
    <col min="7173" max="7173" width="12.90625" customWidth="1"/>
    <col min="7174" max="7174" width="6.453125" customWidth="1"/>
    <col min="7175" max="7176" width="12.453125" customWidth="1"/>
    <col min="7177" max="7177" width="6.453125" customWidth="1"/>
    <col min="7178" max="7178" width="8.453125" customWidth="1"/>
    <col min="7179" max="7180" width="9" customWidth="1"/>
    <col min="7181" max="7181" width="7.54296875" customWidth="1"/>
    <col min="7182" max="7182" width="17.6328125" customWidth="1"/>
    <col min="7183" max="7183" width="16.36328125" customWidth="1"/>
    <col min="7184" max="7184" width="4.6328125" customWidth="1"/>
    <col min="7426" max="7426" width="13.90625" customWidth="1"/>
    <col min="7427" max="7427" width="39.6328125" customWidth="1"/>
    <col min="7428" max="7428" width="15.6328125" customWidth="1"/>
    <col min="7429" max="7429" width="12.90625" customWidth="1"/>
    <col min="7430" max="7430" width="6.453125" customWidth="1"/>
    <col min="7431" max="7432" width="12.453125" customWidth="1"/>
    <col min="7433" max="7433" width="6.453125" customWidth="1"/>
    <col min="7434" max="7434" width="8.453125" customWidth="1"/>
    <col min="7435" max="7436" width="9" customWidth="1"/>
    <col min="7437" max="7437" width="7.54296875" customWidth="1"/>
    <col min="7438" max="7438" width="17.6328125" customWidth="1"/>
    <col min="7439" max="7439" width="16.36328125" customWidth="1"/>
    <col min="7440" max="7440" width="4.6328125" customWidth="1"/>
    <col min="7682" max="7682" width="13.90625" customWidth="1"/>
    <col min="7683" max="7683" width="39.6328125" customWidth="1"/>
    <col min="7684" max="7684" width="15.6328125" customWidth="1"/>
    <col min="7685" max="7685" width="12.90625" customWidth="1"/>
    <col min="7686" max="7686" width="6.453125" customWidth="1"/>
    <col min="7687" max="7688" width="12.453125" customWidth="1"/>
    <col min="7689" max="7689" width="6.453125" customWidth="1"/>
    <col min="7690" max="7690" width="8.453125" customWidth="1"/>
    <col min="7691" max="7692" width="9" customWidth="1"/>
    <col min="7693" max="7693" width="7.54296875" customWidth="1"/>
    <col min="7694" max="7694" width="17.6328125" customWidth="1"/>
    <col min="7695" max="7695" width="16.36328125" customWidth="1"/>
    <col min="7696" max="7696" width="4.6328125" customWidth="1"/>
    <col min="7938" max="7938" width="13.90625" customWidth="1"/>
    <col min="7939" max="7939" width="39.6328125" customWidth="1"/>
    <col min="7940" max="7940" width="15.6328125" customWidth="1"/>
    <col min="7941" max="7941" width="12.90625" customWidth="1"/>
    <col min="7942" max="7942" width="6.453125" customWidth="1"/>
    <col min="7943" max="7944" width="12.453125" customWidth="1"/>
    <col min="7945" max="7945" width="6.453125" customWidth="1"/>
    <col min="7946" max="7946" width="8.453125" customWidth="1"/>
    <col min="7947" max="7948" width="9" customWidth="1"/>
    <col min="7949" max="7949" width="7.54296875" customWidth="1"/>
    <col min="7950" max="7950" width="17.6328125" customWidth="1"/>
    <col min="7951" max="7951" width="16.36328125" customWidth="1"/>
    <col min="7952" max="7952" width="4.6328125" customWidth="1"/>
    <col min="8194" max="8194" width="13.90625" customWidth="1"/>
    <col min="8195" max="8195" width="39.6328125" customWidth="1"/>
    <col min="8196" max="8196" width="15.6328125" customWidth="1"/>
    <col min="8197" max="8197" width="12.90625" customWidth="1"/>
    <col min="8198" max="8198" width="6.453125" customWidth="1"/>
    <col min="8199" max="8200" width="12.453125" customWidth="1"/>
    <col min="8201" max="8201" width="6.453125" customWidth="1"/>
    <col min="8202" max="8202" width="8.453125" customWidth="1"/>
    <col min="8203" max="8204" width="9" customWidth="1"/>
    <col min="8205" max="8205" width="7.54296875" customWidth="1"/>
    <col min="8206" max="8206" width="17.6328125" customWidth="1"/>
    <col min="8207" max="8207" width="16.36328125" customWidth="1"/>
    <col min="8208" max="8208" width="4.6328125" customWidth="1"/>
    <col min="8450" max="8450" width="13.90625" customWidth="1"/>
    <col min="8451" max="8451" width="39.6328125" customWidth="1"/>
    <col min="8452" max="8452" width="15.6328125" customWidth="1"/>
    <col min="8453" max="8453" width="12.90625" customWidth="1"/>
    <col min="8454" max="8454" width="6.453125" customWidth="1"/>
    <col min="8455" max="8456" width="12.453125" customWidth="1"/>
    <col min="8457" max="8457" width="6.453125" customWidth="1"/>
    <col min="8458" max="8458" width="8.453125" customWidth="1"/>
    <col min="8459" max="8460" width="9" customWidth="1"/>
    <col min="8461" max="8461" width="7.54296875" customWidth="1"/>
    <col min="8462" max="8462" width="17.6328125" customWidth="1"/>
    <col min="8463" max="8463" width="16.36328125" customWidth="1"/>
    <col min="8464" max="8464" width="4.6328125" customWidth="1"/>
    <col min="8706" max="8706" width="13.90625" customWidth="1"/>
    <col min="8707" max="8707" width="39.6328125" customWidth="1"/>
    <col min="8708" max="8708" width="15.6328125" customWidth="1"/>
    <col min="8709" max="8709" width="12.90625" customWidth="1"/>
    <col min="8710" max="8710" width="6.453125" customWidth="1"/>
    <col min="8711" max="8712" width="12.453125" customWidth="1"/>
    <col min="8713" max="8713" width="6.453125" customWidth="1"/>
    <col min="8714" max="8714" width="8.453125" customWidth="1"/>
    <col min="8715" max="8716" width="9" customWidth="1"/>
    <col min="8717" max="8717" width="7.54296875" customWidth="1"/>
    <col min="8718" max="8718" width="17.6328125" customWidth="1"/>
    <col min="8719" max="8719" width="16.36328125" customWidth="1"/>
    <col min="8720" max="8720" width="4.6328125" customWidth="1"/>
    <col min="8962" max="8962" width="13.90625" customWidth="1"/>
    <col min="8963" max="8963" width="39.6328125" customWidth="1"/>
    <col min="8964" max="8964" width="15.6328125" customWidth="1"/>
    <col min="8965" max="8965" width="12.90625" customWidth="1"/>
    <col min="8966" max="8966" width="6.453125" customWidth="1"/>
    <col min="8967" max="8968" width="12.453125" customWidth="1"/>
    <col min="8969" max="8969" width="6.453125" customWidth="1"/>
    <col min="8970" max="8970" width="8.453125" customWidth="1"/>
    <col min="8971" max="8972" width="9" customWidth="1"/>
    <col min="8973" max="8973" width="7.54296875" customWidth="1"/>
    <col min="8974" max="8974" width="17.6328125" customWidth="1"/>
    <col min="8975" max="8975" width="16.36328125" customWidth="1"/>
    <col min="8976" max="8976" width="4.6328125" customWidth="1"/>
    <col min="9218" max="9218" width="13.90625" customWidth="1"/>
    <col min="9219" max="9219" width="39.6328125" customWidth="1"/>
    <col min="9220" max="9220" width="15.6328125" customWidth="1"/>
    <col min="9221" max="9221" width="12.90625" customWidth="1"/>
    <col min="9222" max="9222" width="6.453125" customWidth="1"/>
    <col min="9223" max="9224" width="12.453125" customWidth="1"/>
    <col min="9225" max="9225" width="6.453125" customWidth="1"/>
    <col min="9226" max="9226" width="8.453125" customWidth="1"/>
    <col min="9227" max="9228" width="9" customWidth="1"/>
    <col min="9229" max="9229" width="7.54296875" customWidth="1"/>
    <col min="9230" max="9230" width="17.6328125" customWidth="1"/>
    <col min="9231" max="9231" width="16.36328125" customWidth="1"/>
    <col min="9232" max="9232" width="4.6328125" customWidth="1"/>
    <col min="9474" max="9474" width="13.90625" customWidth="1"/>
    <col min="9475" max="9475" width="39.6328125" customWidth="1"/>
    <col min="9476" max="9476" width="15.6328125" customWidth="1"/>
    <col min="9477" max="9477" width="12.90625" customWidth="1"/>
    <col min="9478" max="9478" width="6.453125" customWidth="1"/>
    <col min="9479" max="9480" width="12.453125" customWidth="1"/>
    <col min="9481" max="9481" width="6.453125" customWidth="1"/>
    <col min="9482" max="9482" width="8.453125" customWidth="1"/>
    <col min="9483" max="9484" width="9" customWidth="1"/>
    <col min="9485" max="9485" width="7.54296875" customWidth="1"/>
    <col min="9486" max="9486" width="17.6328125" customWidth="1"/>
    <col min="9487" max="9487" width="16.36328125" customWidth="1"/>
    <col min="9488" max="9488" width="4.6328125" customWidth="1"/>
    <col min="9730" max="9730" width="13.90625" customWidth="1"/>
    <col min="9731" max="9731" width="39.6328125" customWidth="1"/>
    <col min="9732" max="9732" width="15.6328125" customWidth="1"/>
    <col min="9733" max="9733" width="12.90625" customWidth="1"/>
    <col min="9734" max="9734" width="6.453125" customWidth="1"/>
    <col min="9735" max="9736" width="12.453125" customWidth="1"/>
    <col min="9737" max="9737" width="6.453125" customWidth="1"/>
    <col min="9738" max="9738" width="8.453125" customWidth="1"/>
    <col min="9739" max="9740" width="9" customWidth="1"/>
    <col min="9741" max="9741" width="7.54296875" customWidth="1"/>
    <col min="9742" max="9742" width="17.6328125" customWidth="1"/>
    <col min="9743" max="9743" width="16.36328125" customWidth="1"/>
    <col min="9744" max="9744" width="4.6328125" customWidth="1"/>
    <col min="9986" max="9986" width="13.90625" customWidth="1"/>
    <col min="9987" max="9987" width="39.6328125" customWidth="1"/>
    <col min="9988" max="9988" width="15.6328125" customWidth="1"/>
    <col min="9989" max="9989" width="12.90625" customWidth="1"/>
    <col min="9990" max="9990" width="6.453125" customWidth="1"/>
    <col min="9991" max="9992" width="12.453125" customWidth="1"/>
    <col min="9993" max="9993" width="6.453125" customWidth="1"/>
    <col min="9994" max="9994" width="8.453125" customWidth="1"/>
    <col min="9995" max="9996" width="9" customWidth="1"/>
    <col min="9997" max="9997" width="7.54296875" customWidth="1"/>
    <col min="9998" max="9998" width="17.6328125" customWidth="1"/>
    <col min="9999" max="9999" width="16.36328125" customWidth="1"/>
    <col min="10000" max="10000" width="4.6328125" customWidth="1"/>
    <col min="10242" max="10242" width="13.90625" customWidth="1"/>
    <col min="10243" max="10243" width="39.6328125" customWidth="1"/>
    <col min="10244" max="10244" width="15.6328125" customWidth="1"/>
    <col min="10245" max="10245" width="12.90625" customWidth="1"/>
    <col min="10246" max="10246" width="6.453125" customWidth="1"/>
    <col min="10247" max="10248" width="12.453125" customWidth="1"/>
    <col min="10249" max="10249" width="6.453125" customWidth="1"/>
    <col min="10250" max="10250" width="8.453125" customWidth="1"/>
    <col min="10251" max="10252" width="9" customWidth="1"/>
    <col min="10253" max="10253" width="7.54296875" customWidth="1"/>
    <col min="10254" max="10254" width="17.6328125" customWidth="1"/>
    <col min="10255" max="10255" width="16.36328125" customWidth="1"/>
    <col min="10256" max="10256" width="4.6328125" customWidth="1"/>
    <col min="10498" max="10498" width="13.90625" customWidth="1"/>
    <col min="10499" max="10499" width="39.6328125" customWidth="1"/>
    <col min="10500" max="10500" width="15.6328125" customWidth="1"/>
    <col min="10501" max="10501" width="12.90625" customWidth="1"/>
    <col min="10502" max="10502" width="6.453125" customWidth="1"/>
    <col min="10503" max="10504" width="12.453125" customWidth="1"/>
    <col min="10505" max="10505" width="6.453125" customWidth="1"/>
    <col min="10506" max="10506" width="8.453125" customWidth="1"/>
    <col min="10507" max="10508" width="9" customWidth="1"/>
    <col min="10509" max="10509" width="7.54296875" customWidth="1"/>
    <col min="10510" max="10510" width="17.6328125" customWidth="1"/>
    <col min="10511" max="10511" width="16.36328125" customWidth="1"/>
    <col min="10512" max="10512" width="4.6328125" customWidth="1"/>
    <col min="10754" max="10754" width="13.90625" customWidth="1"/>
    <col min="10755" max="10755" width="39.6328125" customWidth="1"/>
    <col min="10756" max="10756" width="15.6328125" customWidth="1"/>
    <col min="10757" max="10757" width="12.90625" customWidth="1"/>
    <col min="10758" max="10758" width="6.453125" customWidth="1"/>
    <col min="10759" max="10760" width="12.453125" customWidth="1"/>
    <col min="10761" max="10761" width="6.453125" customWidth="1"/>
    <col min="10762" max="10762" width="8.453125" customWidth="1"/>
    <col min="10763" max="10764" width="9" customWidth="1"/>
    <col min="10765" max="10765" width="7.54296875" customWidth="1"/>
    <col min="10766" max="10766" width="17.6328125" customWidth="1"/>
    <col min="10767" max="10767" width="16.36328125" customWidth="1"/>
    <col min="10768" max="10768" width="4.6328125" customWidth="1"/>
    <col min="11010" max="11010" width="13.90625" customWidth="1"/>
    <col min="11011" max="11011" width="39.6328125" customWidth="1"/>
    <col min="11012" max="11012" width="15.6328125" customWidth="1"/>
    <col min="11013" max="11013" width="12.90625" customWidth="1"/>
    <col min="11014" max="11014" width="6.453125" customWidth="1"/>
    <col min="11015" max="11016" width="12.453125" customWidth="1"/>
    <col min="11017" max="11017" width="6.453125" customWidth="1"/>
    <col min="11018" max="11018" width="8.453125" customWidth="1"/>
    <col min="11019" max="11020" width="9" customWidth="1"/>
    <col min="11021" max="11021" width="7.54296875" customWidth="1"/>
    <col min="11022" max="11022" width="17.6328125" customWidth="1"/>
    <col min="11023" max="11023" width="16.36328125" customWidth="1"/>
    <col min="11024" max="11024" width="4.6328125" customWidth="1"/>
    <col min="11266" max="11266" width="13.90625" customWidth="1"/>
    <col min="11267" max="11267" width="39.6328125" customWidth="1"/>
    <col min="11268" max="11268" width="15.6328125" customWidth="1"/>
    <col min="11269" max="11269" width="12.90625" customWidth="1"/>
    <col min="11270" max="11270" width="6.453125" customWidth="1"/>
    <col min="11271" max="11272" width="12.453125" customWidth="1"/>
    <col min="11273" max="11273" width="6.453125" customWidth="1"/>
    <col min="11274" max="11274" width="8.453125" customWidth="1"/>
    <col min="11275" max="11276" width="9" customWidth="1"/>
    <col min="11277" max="11277" width="7.54296875" customWidth="1"/>
    <col min="11278" max="11278" width="17.6328125" customWidth="1"/>
    <col min="11279" max="11279" width="16.36328125" customWidth="1"/>
    <col min="11280" max="11280" width="4.6328125" customWidth="1"/>
    <col min="11522" max="11522" width="13.90625" customWidth="1"/>
    <col min="11523" max="11523" width="39.6328125" customWidth="1"/>
    <col min="11524" max="11524" width="15.6328125" customWidth="1"/>
    <col min="11525" max="11525" width="12.90625" customWidth="1"/>
    <col min="11526" max="11526" width="6.453125" customWidth="1"/>
    <col min="11527" max="11528" width="12.453125" customWidth="1"/>
    <col min="11529" max="11529" width="6.453125" customWidth="1"/>
    <col min="11530" max="11530" width="8.453125" customWidth="1"/>
    <col min="11531" max="11532" width="9" customWidth="1"/>
    <col min="11533" max="11533" width="7.54296875" customWidth="1"/>
    <col min="11534" max="11534" width="17.6328125" customWidth="1"/>
    <col min="11535" max="11535" width="16.36328125" customWidth="1"/>
    <col min="11536" max="11536" width="4.6328125" customWidth="1"/>
    <col min="11778" max="11778" width="13.90625" customWidth="1"/>
    <col min="11779" max="11779" width="39.6328125" customWidth="1"/>
    <col min="11780" max="11780" width="15.6328125" customWidth="1"/>
    <col min="11781" max="11781" width="12.90625" customWidth="1"/>
    <col min="11782" max="11782" width="6.453125" customWidth="1"/>
    <col min="11783" max="11784" width="12.453125" customWidth="1"/>
    <col min="11785" max="11785" width="6.453125" customWidth="1"/>
    <col min="11786" max="11786" width="8.453125" customWidth="1"/>
    <col min="11787" max="11788" width="9" customWidth="1"/>
    <col min="11789" max="11789" width="7.54296875" customWidth="1"/>
    <col min="11790" max="11790" width="17.6328125" customWidth="1"/>
    <col min="11791" max="11791" width="16.36328125" customWidth="1"/>
    <col min="11792" max="11792" width="4.6328125" customWidth="1"/>
    <col min="12034" max="12034" width="13.90625" customWidth="1"/>
    <col min="12035" max="12035" width="39.6328125" customWidth="1"/>
    <col min="12036" max="12036" width="15.6328125" customWidth="1"/>
    <col min="12037" max="12037" width="12.90625" customWidth="1"/>
    <col min="12038" max="12038" width="6.453125" customWidth="1"/>
    <col min="12039" max="12040" width="12.453125" customWidth="1"/>
    <col min="12041" max="12041" width="6.453125" customWidth="1"/>
    <col min="12042" max="12042" width="8.453125" customWidth="1"/>
    <col min="12043" max="12044" width="9" customWidth="1"/>
    <col min="12045" max="12045" width="7.54296875" customWidth="1"/>
    <col min="12046" max="12046" width="17.6328125" customWidth="1"/>
    <col min="12047" max="12047" width="16.36328125" customWidth="1"/>
    <col min="12048" max="12048" width="4.6328125" customWidth="1"/>
    <col min="12290" max="12290" width="13.90625" customWidth="1"/>
    <col min="12291" max="12291" width="39.6328125" customWidth="1"/>
    <col min="12292" max="12292" width="15.6328125" customWidth="1"/>
    <col min="12293" max="12293" width="12.90625" customWidth="1"/>
    <col min="12294" max="12294" width="6.453125" customWidth="1"/>
    <col min="12295" max="12296" width="12.453125" customWidth="1"/>
    <col min="12297" max="12297" width="6.453125" customWidth="1"/>
    <col min="12298" max="12298" width="8.453125" customWidth="1"/>
    <col min="12299" max="12300" width="9" customWidth="1"/>
    <col min="12301" max="12301" width="7.54296875" customWidth="1"/>
    <col min="12302" max="12302" width="17.6328125" customWidth="1"/>
    <col min="12303" max="12303" width="16.36328125" customWidth="1"/>
    <col min="12304" max="12304" width="4.6328125" customWidth="1"/>
    <col min="12546" max="12546" width="13.90625" customWidth="1"/>
    <col min="12547" max="12547" width="39.6328125" customWidth="1"/>
    <col min="12548" max="12548" width="15.6328125" customWidth="1"/>
    <col min="12549" max="12549" width="12.90625" customWidth="1"/>
    <col min="12550" max="12550" width="6.453125" customWidth="1"/>
    <col min="12551" max="12552" width="12.453125" customWidth="1"/>
    <col min="12553" max="12553" width="6.453125" customWidth="1"/>
    <col min="12554" max="12554" width="8.453125" customWidth="1"/>
    <col min="12555" max="12556" width="9" customWidth="1"/>
    <col min="12557" max="12557" width="7.54296875" customWidth="1"/>
    <col min="12558" max="12558" width="17.6328125" customWidth="1"/>
    <col min="12559" max="12559" width="16.36328125" customWidth="1"/>
    <col min="12560" max="12560" width="4.6328125" customWidth="1"/>
    <col min="12802" max="12802" width="13.90625" customWidth="1"/>
    <col min="12803" max="12803" width="39.6328125" customWidth="1"/>
    <col min="12804" max="12804" width="15.6328125" customWidth="1"/>
    <col min="12805" max="12805" width="12.90625" customWidth="1"/>
    <col min="12806" max="12806" width="6.453125" customWidth="1"/>
    <col min="12807" max="12808" width="12.453125" customWidth="1"/>
    <col min="12809" max="12809" width="6.453125" customWidth="1"/>
    <col min="12810" max="12810" width="8.453125" customWidth="1"/>
    <col min="12811" max="12812" width="9" customWidth="1"/>
    <col min="12813" max="12813" width="7.54296875" customWidth="1"/>
    <col min="12814" max="12814" width="17.6328125" customWidth="1"/>
    <col min="12815" max="12815" width="16.36328125" customWidth="1"/>
    <col min="12816" max="12816" width="4.6328125" customWidth="1"/>
    <col min="13058" max="13058" width="13.90625" customWidth="1"/>
    <col min="13059" max="13059" width="39.6328125" customWidth="1"/>
    <col min="13060" max="13060" width="15.6328125" customWidth="1"/>
    <col min="13061" max="13061" width="12.90625" customWidth="1"/>
    <col min="13062" max="13062" width="6.453125" customWidth="1"/>
    <col min="13063" max="13064" width="12.453125" customWidth="1"/>
    <col min="13065" max="13065" width="6.453125" customWidth="1"/>
    <col min="13066" max="13066" width="8.453125" customWidth="1"/>
    <col min="13067" max="13068" width="9" customWidth="1"/>
    <col min="13069" max="13069" width="7.54296875" customWidth="1"/>
    <col min="13070" max="13070" width="17.6328125" customWidth="1"/>
    <col min="13071" max="13071" width="16.36328125" customWidth="1"/>
    <col min="13072" max="13072" width="4.6328125" customWidth="1"/>
    <col min="13314" max="13314" width="13.90625" customWidth="1"/>
    <col min="13315" max="13315" width="39.6328125" customWidth="1"/>
    <col min="13316" max="13316" width="15.6328125" customWidth="1"/>
    <col min="13317" max="13317" width="12.90625" customWidth="1"/>
    <col min="13318" max="13318" width="6.453125" customWidth="1"/>
    <col min="13319" max="13320" width="12.453125" customWidth="1"/>
    <col min="13321" max="13321" width="6.453125" customWidth="1"/>
    <col min="13322" max="13322" width="8.453125" customWidth="1"/>
    <col min="13323" max="13324" width="9" customWidth="1"/>
    <col min="13325" max="13325" width="7.54296875" customWidth="1"/>
    <col min="13326" max="13326" width="17.6328125" customWidth="1"/>
    <col min="13327" max="13327" width="16.36328125" customWidth="1"/>
    <col min="13328" max="13328" width="4.6328125" customWidth="1"/>
    <col min="13570" max="13570" width="13.90625" customWidth="1"/>
    <col min="13571" max="13571" width="39.6328125" customWidth="1"/>
    <col min="13572" max="13572" width="15.6328125" customWidth="1"/>
    <col min="13573" max="13573" width="12.90625" customWidth="1"/>
    <col min="13574" max="13574" width="6.453125" customWidth="1"/>
    <col min="13575" max="13576" width="12.453125" customWidth="1"/>
    <col min="13577" max="13577" width="6.453125" customWidth="1"/>
    <col min="13578" max="13578" width="8.453125" customWidth="1"/>
    <col min="13579" max="13580" width="9" customWidth="1"/>
    <col min="13581" max="13581" width="7.54296875" customWidth="1"/>
    <col min="13582" max="13582" width="17.6328125" customWidth="1"/>
    <col min="13583" max="13583" width="16.36328125" customWidth="1"/>
    <col min="13584" max="13584" width="4.6328125" customWidth="1"/>
    <col min="13826" max="13826" width="13.90625" customWidth="1"/>
    <col min="13827" max="13827" width="39.6328125" customWidth="1"/>
    <col min="13828" max="13828" width="15.6328125" customWidth="1"/>
    <col min="13829" max="13829" width="12.90625" customWidth="1"/>
    <col min="13830" max="13830" width="6.453125" customWidth="1"/>
    <col min="13831" max="13832" width="12.453125" customWidth="1"/>
    <col min="13833" max="13833" width="6.453125" customWidth="1"/>
    <col min="13834" max="13834" width="8.453125" customWidth="1"/>
    <col min="13835" max="13836" width="9" customWidth="1"/>
    <col min="13837" max="13837" width="7.54296875" customWidth="1"/>
    <col min="13838" max="13838" width="17.6328125" customWidth="1"/>
    <col min="13839" max="13839" width="16.36328125" customWidth="1"/>
    <col min="13840" max="13840" width="4.6328125" customWidth="1"/>
    <col min="14082" max="14082" width="13.90625" customWidth="1"/>
    <col min="14083" max="14083" width="39.6328125" customWidth="1"/>
    <col min="14084" max="14084" width="15.6328125" customWidth="1"/>
    <col min="14085" max="14085" width="12.90625" customWidth="1"/>
    <col min="14086" max="14086" width="6.453125" customWidth="1"/>
    <col min="14087" max="14088" width="12.453125" customWidth="1"/>
    <col min="14089" max="14089" width="6.453125" customWidth="1"/>
    <col min="14090" max="14090" width="8.453125" customWidth="1"/>
    <col min="14091" max="14092" width="9" customWidth="1"/>
    <col min="14093" max="14093" width="7.54296875" customWidth="1"/>
    <col min="14094" max="14094" width="17.6328125" customWidth="1"/>
    <col min="14095" max="14095" width="16.36328125" customWidth="1"/>
    <col min="14096" max="14096" width="4.6328125" customWidth="1"/>
    <col min="14338" max="14338" width="13.90625" customWidth="1"/>
    <col min="14339" max="14339" width="39.6328125" customWidth="1"/>
    <col min="14340" max="14340" width="15.6328125" customWidth="1"/>
    <col min="14341" max="14341" width="12.90625" customWidth="1"/>
    <col min="14342" max="14342" width="6.453125" customWidth="1"/>
    <col min="14343" max="14344" width="12.453125" customWidth="1"/>
    <col min="14345" max="14345" width="6.453125" customWidth="1"/>
    <col min="14346" max="14346" width="8.453125" customWidth="1"/>
    <col min="14347" max="14348" width="9" customWidth="1"/>
    <col min="14349" max="14349" width="7.54296875" customWidth="1"/>
    <col min="14350" max="14350" width="17.6328125" customWidth="1"/>
    <col min="14351" max="14351" width="16.36328125" customWidth="1"/>
    <col min="14352" max="14352" width="4.6328125" customWidth="1"/>
    <col min="14594" max="14594" width="13.90625" customWidth="1"/>
    <col min="14595" max="14595" width="39.6328125" customWidth="1"/>
    <col min="14596" max="14596" width="15.6328125" customWidth="1"/>
    <col min="14597" max="14597" width="12.90625" customWidth="1"/>
    <col min="14598" max="14598" width="6.453125" customWidth="1"/>
    <col min="14599" max="14600" width="12.453125" customWidth="1"/>
    <col min="14601" max="14601" width="6.453125" customWidth="1"/>
    <col min="14602" max="14602" width="8.453125" customWidth="1"/>
    <col min="14603" max="14604" width="9" customWidth="1"/>
    <col min="14605" max="14605" width="7.54296875" customWidth="1"/>
    <col min="14606" max="14606" width="17.6328125" customWidth="1"/>
    <col min="14607" max="14607" width="16.36328125" customWidth="1"/>
    <col min="14608" max="14608" width="4.6328125" customWidth="1"/>
    <col min="14850" max="14850" width="13.90625" customWidth="1"/>
    <col min="14851" max="14851" width="39.6328125" customWidth="1"/>
    <col min="14852" max="14852" width="15.6328125" customWidth="1"/>
    <col min="14853" max="14853" width="12.90625" customWidth="1"/>
    <col min="14854" max="14854" width="6.453125" customWidth="1"/>
    <col min="14855" max="14856" width="12.453125" customWidth="1"/>
    <col min="14857" max="14857" width="6.453125" customWidth="1"/>
    <col min="14858" max="14858" width="8.453125" customWidth="1"/>
    <col min="14859" max="14860" width="9" customWidth="1"/>
    <col min="14861" max="14861" width="7.54296875" customWidth="1"/>
    <col min="14862" max="14862" width="17.6328125" customWidth="1"/>
    <col min="14863" max="14863" width="16.36328125" customWidth="1"/>
    <col min="14864" max="14864" width="4.6328125" customWidth="1"/>
    <col min="15106" max="15106" width="13.90625" customWidth="1"/>
    <col min="15107" max="15107" width="39.6328125" customWidth="1"/>
    <col min="15108" max="15108" width="15.6328125" customWidth="1"/>
    <col min="15109" max="15109" width="12.90625" customWidth="1"/>
    <col min="15110" max="15110" width="6.453125" customWidth="1"/>
    <col min="15111" max="15112" width="12.453125" customWidth="1"/>
    <col min="15113" max="15113" width="6.453125" customWidth="1"/>
    <col min="15114" max="15114" width="8.453125" customWidth="1"/>
    <col min="15115" max="15116" width="9" customWidth="1"/>
    <col min="15117" max="15117" width="7.54296875" customWidth="1"/>
    <col min="15118" max="15118" width="17.6328125" customWidth="1"/>
    <col min="15119" max="15119" width="16.36328125" customWidth="1"/>
    <col min="15120" max="15120" width="4.6328125" customWidth="1"/>
    <col min="15362" max="15362" width="13.90625" customWidth="1"/>
    <col min="15363" max="15363" width="39.6328125" customWidth="1"/>
    <col min="15364" max="15364" width="15.6328125" customWidth="1"/>
    <col min="15365" max="15365" width="12.90625" customWidth="1"/>
    <col min="15366" max="15366" width="6.453125" customWidth="1"/>
    <col min="15367" max="15368" width="12.453125" customWidth="1"/>
    <col min="15369" max="15369" width="6.453125" customWidth="1"/>
    <col min="15370" max="15370" width="8.453125" customWidth="1"/>
    <col min="15371" max="15372" width="9" customWidth="1"/>
    <col min="15373" max="15373" width="7.54296875" customWidth="1"/>
    <col min="15374" max="15374" width="17.6328125" customWidth="1"/>
    <col min="15375" max="15375" width="16.36328125" customWidth="1"/>
    <col min="15376" max="15376" width="4.6328125" customWidth="1"/>
    <col min="15618" max="15618" width="13.90625" customWidth="1"/>
    <col min="15619" max="15619" width="39.6328125" customWidth="1"/>
    <col min="15620" max="15620" width="15.6328125" customWidth="1"/>
    <col min="15621" max="15621" width="12.90625" customWidth="1"/>
    <col min="15622" max="15622" width="6.453125" customWidth="1"/>
    <col min="15623" max="15624" width="12.453125" customWidth="1"/>
    <col min="15625" max="15625" width="6.453125" customWidth="1"/>
    <col min="15626" max="15626" width="8.453125" customWidth="1"/>
    <col min="15627" max="15628" width="9" customWidth="1"/>
    <col min="15629" max="15629" width="7.54296875" customWidth="1"/>
    <col min="15630" max="15630" width="17.6328125" customWidth="1"/>
    <col min="15631" max="15631" width="16.36328125" customWidth="1"/>
    <col min="15632" max="15632" width="4.6328125" customWidth="1"/>
    <col min="15874" max="15874" width="13.90625" customWidth="1"/>
    <col min="15875" max="15875" width="39.6328125" customWidth="1"/>
    <col min="15876" max="15876" width="15.6328125" customWidth="1"/>
    <col min="15877" max="15877" width="12.90625" customWidth="1"/>
    <col min="15878" max="15878" width="6.453125" customWidth="1"/>
    <col min="15879" max="15880" width="12.453125" customWidth="1"/>
    <col min="15881" max="15881" width="6.453125" customWidth="1"/>
    <col min="15882" max="15882" width="8.453125" customWidth="1"/>
    <col min="15883" max="15884" width="9" customWidth="1"/>
    <col min="15885" max="15885" width="7.54296875" customWidth="1"/>
    <col min="15886" max="15886" width="17.6328125" customWidth="1"/>
    <col min="15887" max="15887" width="16.36328125" customWidth="1"/>
    <col min="15888" max="15888" width="4.6328125" customWidth="1"/>
    <col min="16130" max="16130" width="13.90625" customWidth="1"/>
    <col min="16131" max="16131" width="39.6328125" customWidth="1"/>
    <col min="16132" max="16132" width="15.6328125" customWidth="1"/>
    <col min="16133" max="16133" width="12.90625" customWidth="1"/>
    <col min="16134" max="16134" width="6.453125" customWidth="1"/>
    <col min="16135" max="16136" width="12.453125" customWidth="1"/>
    <col min="16137" max="16137" width="6.453125" customWidth="1"/>
    <col min="16138" max="16138" width="8.453125" customWidth="1"/>
    <col min="16139" max="16140" width="9" customWidth="1"/>
    <col min="16141" max="16141" width="7.54296875" customWidth="1"/>
    <col min="16142" max="16142" width="17.6328125" customWidth="1"/>
    <col min="16143" max="16143" width="16.36328125" customWidth="1"/>
    <col min="16144" max="16144" width="4.6328125" customWidth="1"/>
  </cols>
  <sheetData>
    <row r="2" spans="1:22" x14ac:dyDescent="0.35">
      <c r="B2" s="102" t="s">
        <v>133</v>
      </c>
      <c r="C2" s="101" t="s">
        <v>77</v>
      </c>
      <c r="D2" s="103">
        <v>1</v>
      </c>
    </row>
    <row r="3" spans="1:22" x14ac:dyDescent="0.35">
      <c r="A3" s="101"/>
      <c r="B3" s="2"/>
      <c r="C3" s="101" t="s">
        <v>78</v>
      </c>
      <c r="D3" s="103" t="str">
        <f>Summary!C8</f>
        <v>Demolition</v>
      </c>
    </row>
    <row r="4" spans="1:22" ht="15" thickBot="1" x14ac:dyDescent="0.4">
      <c r="O4" s="4"/>
      <c r="P4" s="141"/>
      <c r="Q4" s="5"/>
      <c r="V4" s="6"/>
    </row>
    <row r="5" spans="1:22" ht="15.5" thickTop="1" thickBot="1" x14ac:dyDescent="0.4">
      <c r="A5" s="121" t="s">
        <v>74</v>
      </c>
      <c r="B5" s="119" t="s">
        <v>80</v>
      </c>
      <c r="C5" s="119" t="s">
        <v>4</v>
      </c>
      <c r="D5" s="119" t="s">
        <v>5</v>
      </c>
      <c r="E5" s="128" t="s">
        <v>1</v>
      </c>
      <c r="F5" s="129"/>
      <c r="G5" s="125" t="s">
        <v>2</v>
      </c>
      <c r="H5" s="126"/>
      <c r="I5" s="126"/>
      <c r="J5" s="127"/>
      <c r="K5" s="123" t="s">
        <v>84</v>
      </c>
      <c r="L5" s="124"/>
      <c r="M5" s="130" t="s">
        <v>75</v>
      </c>
      <c r="N5" s="131"/>
      <c r="O5" s="119" t="s">
        <v>3</v>
      </c>
      <c r="P5" s="119" t="s">
        <v>112</v>
      </c>
      <c r="Q5" s="5"/>
    </row>
    <row r="6" spans="1:22" ht="31" customHeight="1" thickTop="1" thickBot="1" x14ac:dyDescent="0.4">
      <c r="A6" s="122"/>
      <c r="B6" s="120"/>
      <c r="C6" s="120"/>
      <c r="D6" s="120"/>
      <c r="E6" s="54" t="s">
        <v>65</v>
      </c>
      <c r="F6" s="54" t="s">
        <v>66</v>
      </c>
      <c r="G6" s="133" t="s">
        <v>67</v>
      </c>
      <c r="H6" s="64" t="s">
        <v>68</v>
      </c>
      <c r="I6" s="64" t="s">
        <v>69</v>
      </c>
      <c r="J6" s="64" t="s">
        <v>70</v>
      </c>
      <c r="K6" s="75" t="s">
        <v>65</v>
      </c>
      <c r="L6" s="75" t="s">
        <v>71</v>
      </c>
      <c r="M6" s="85" t="s">
        <v>65</v>
      </c>
      <c r="N6" s="85" t="s">
        <v>76</v>
      </c>
      <c r="O6" s="120"/>
      <c r="P6" s="120"/>
      <c r="Q6" s="9"/>
      <c r="R6" s="10"/>
      <c r="S6" s="10"/>
      <c r="T6" s="10"/>
    </row>
    <row r="7" spans="1:22" ht="15" thickTop="1" x14ac:dyDescent="0.35">
      <c r="A7" s="7"/>
      <c r="B7" s="7"/>
      <c r="C7" s="7"/>
      <c r="D7" s="8"/>
      <c r="E7" s="55"/>
      <c r="F7" s="56"/>
      <c r="G7" s="134"/>
      <c r="H7" s="65"/>
      <c r="I7" s="65"/>
      <c r="J7" s="66"/>
      <c r="K7" s="76"/>
      <c r="L7" s="77"/>
      <c r="M7" s="86"/>
      <c r="N7" s="87"/>
      <c r="O7" s="11"/>
      <c r="P7" s="142"/>
      <c r="Q7" s="6"/>
    </row>
    <row r="8" spans="1:22" x14ac:dyDescent="0.35">
      <c r="A8" s="48" t="s">
        <v>72</v>
      </c>
      <c r="B8" s="48" t="s">
        <v>73</v>
      </c>
      <c r="C8" s="43"/>
      <c r="D8" s="44"/>
      <c r="E8" s="57"/>
      <c r="F8" s="58"/>
      <c r="G8" s="135"/>
      <c r="H8" s="67"/>
      <c r="I8" s="67"/>
      <c r="J8" s="68"/>
      <c r="K8" s="78"/>
      <c r="L8" s="79"/>
      <c r="M8" s="88"/>
      <c r="N8" s="89"/>
      <c r="O8" s="45"/>
      <c r="P8" s="143"/>
      <c r="Q8" s="6"/>
    </row>
    <row r="9" spans="1:22" x14ac:dyDescent="0.35">
      <c r="A9" s="7"/>
      <c r="B9" s="7"/>
      <c r="D9" s="8"/>
      <c r="E9" s="59"/>
      <c r="F9" s="56">
        <f>E9*C9</f>
        <v>0</v>
      </c>
      <c r="G9" s="134"/>
      <c r="H9" s="65"/>
      <c r="I9" s="69"/>
      <c r="J9" s="66">
        <f>I9*H9</f>
        <v>0</v>
      </c>
      <c r="K9" s="76"/>
      <c r="L9" s="80">
        <f>K9*C9</f>
        <v>0</v>
      </c>
      <c r="M9" s="86"/>
      <c r="N9" s="90">
        <f>M9*C9</f>
        <v>0</v>
      </c>
      <c r="O9" s="11">
        <f>F9+J9+L9+N9</f>
        <v>0</v>
      </c>
      <c r="P9" s="142"/>
      <c r="Q9" s="6"/>
    </row>
    <row r="10" spans="1:22" x14ac:dyDescent="0.35">
      <c r="A10" s="12"/>
      <c r="B10" s="7"/>
      <c r="D10" s="8"/>
      <c r="E10" s="59"/>
      <c r="F10" s="56">
        <f>E10*C10</f>
        <v>0</v>
      </c>
      <c r="G10" s="134"/>
      <c r="H10" s="65"/>
      <c r="I10" s="69"/>
      <c r="J10" s="66">
        <f>I10*H10</f>
        <v>0</v>
      </c>
      <c r="K10" s="76"/>
      <c r="L10" s="80">
        <f>K10*C10</f>
        <v>0</v>
      </c>
      <c r="M10" s="86"/>
      <c r="N10" s="90">
        <f>M10*C10</f>
        <v>0</v>
      </c>
      <c r="O10" s="11">
        <f>F10+J10+L10+N10</f>
        <v>0</v>
      </c>
      <c r="P10" s="142"/>
      <c r="Q10" s="13"/>
    </row>
    <row r="11" spans="1:22" x14ac:dyDescent="0.35">
      <c r="A11" s="47"/>
      <c r="B11" s="46"/>
      <c r="C11" s="49" t="s">
        <v>12</v>
      </c>
      <c r="D11" s="50"/>
      <c r="E11" s="60"/>
      <c r="F11" s="61">
        <f>SUM(F9:F10)</f>
        <v>0</v>
      </c>
      <c r="G11" s="136"/>
      <c r="H11" s="70"/>
      <c r="I11" s="71"/>
      <c r="J11" s="72">
        <f>SUM(J9:J10)</f>
        <v>0</v>
      </c>
      <c r="K11" s="81"/>
      <c r="L11" s="82">
        <f>SUM(L9:L10)</f>
        <v>0</v>
      </c>
      <c r="M11" s="139"/>
      <c r="N11" s="92">
        <f>SUM(N9:N10)</f>
        <v>0</v>
      </c>
      <c r="O11" s="51">
        <f>SUM(O9:O10)</f>
        <v>0</v>
      </c>
      <c r="P11" s="144" t="s">
        <v>114</v>
      </c>
    </row>
    <row r="12" spans="1:22" x14ac:dyDescent="0.35">
      <c r="A12" s="12"/>
      <c r="B12" s="7"/>
      <c r="C12" s="7"/>
      <c r="D12" s="8"/>
      <c r="E12" s="55"/>
      <c r="F12" s="56"/>
      <c r="G12" s="134"/>
      <c r="H12" s="65"/>
      <c r="I12" s="69"/>
      <c r="J12" s="66"/>
      <c r="K12" s="76"/>
      <c r="L12" s="80"/>
      <c r="M12" s="86"/>
      <c r="N12" s="90"/>
      <c r="O12" s="11"/>
      <c r="P12" s="142"/>
    </row>
    <row r="13" spans="1:22" x14ac:dyDescent="0.35">
      <c r="A13" s="48" t="s">
        <v>6</v>
      </c>
      <c r="B13" s="48" t="s">
        <v>7</v>
      </c>
      <c r="C13" s="43"/>
      <c r="D13" s="44"/>
      <c r="E13" s="57"/>
      <c r="F13" s="58"/>
      <c r="G13" s="135"/>
      <c r="H13" s="67"/>
      <c r="I13" s="67"/>
      <c r="J13" s="68"/>
      <c r="K13" s="78"/>
      <c r="L13" s="79"/>
      <c r="M13" s="88"/>
      <c r="N13" s="89"/>
      <c r="O13" s="45"/>
      <c r="P13" s="143"/>
      <c r="Q13" s="6"/>
    </row>
    <row r="14" spans="1:22" x14ac:dyDescent="0.35">
      <c r="A14" s="7"/>
      <c r="B14" s="7" t="s">
        <v>104</v>
      </c>
      <c r="C14" s="1">
        <v>1</v>
      </c>
      <c r="D14" s="8" t="s">
        <v>105</v>
      </c>
      <c r="E14" s="59">
        <v>5000</v>
      </c>
      <c r="F14" s="56">
        <f>E14*C14</f>
        <v>5000</v>
      </c>
      <c r="G14" s="134">
        <v>160</v>
      </c>
      <c r="H14" s="65">
        <f>G14*C14</f>
        <v>160</v>
      </c>
      <c r="I14" s="69">
        <v>75</v>
      </c>
      <c r="J14" s="66">
        <f>I14*H14</f>
        <v>12000</v>
      </c>
      <c r="K14" s="76"/>
      <c r="L14" s="80">
        <f>K14*C14</f>
        <v>0</v>
      </c>
      <c r="M14" s="86"/>
      <c r="N14" s="90">
        <f>M14*C14</f>
        <v>0</v>
      </c>
      <c r="O14" s="11">
        <f>F14+J14+L14+N14</f>
        <v>17000</v>
      </c>
      <c r="P14" s="142"/>
      <c r="Q14" s="6"/>
    </row>
    <row r="15" spans="1:22" x14ac:dyDescent="0.35">
      <c r="A15" s="12"/>
      <c r="B15" s="7" t="s">
        <v>107</v>
      </c>
      <c r="C15" s="1">
        <v>1</v>
      </c>
      <c r="D15" s="8" t="s">
        <v>109</v>
      </c>
      <c r="E15" s="59"/>
      <c r="F15" s="56">
        <f>E15*C15</f>
        <v>0</v>
      </c>
      <c r="G15" s="134">
        <v>120</v>
      </c>
      <c r="H15" s="65">
        <f>G15*C15</f>
        <v>120</v>
      </c>
      <c r="I15" s="69">
        <v>75</v>
      </c>
      <c r="J15" s="66">
        <f>I15*H15</f>
        <v>9000</v>
      </c>
      <c r="K15" s="76"/>
      <c r="L15" s="80">
        <f>K15*C15</f>
        <v>0</v>
      </c>
      <c r="M15" s="86">
        <v>1000</v>
      </c>
      <c r="N15" s="90">
        <f>M15*C15</f>
        <v>1000</v>
      </c>
      <c r="O15" s="11">
        <f>F15+J15+L15+N15</f>
        <v>10000</v>
      </c>
      <c r="P15" s="142"/>
      <c r="Q15" s="13"/>
    </row>
    <row r="16" spans="1:22" x14ac:dyDescent="0.35">
      <c r="A16" s="12"/>
      <c r="B16" s="7" t="s">
        <v>106</v>
      </c>
      <c r="C16" s="7">
        <v>1000</v>
      </c>
      <c r="D16" s="8" t="s">
        <v>11</v>
      </c>
      <c r="E16" s="59"/>
      <c r="F16" s="56">
        <f>E16*C16</f>
        <v>0</v>
      </c>
      <c r="G16" s="134"/>
      <c r="H16" s="65">
        <f>G16*C16</f>
        <v>0</v>
      </c>
      <c r="I16" s="69"/>
      <c r="J16" s="66">
        <f>I16*H16</f>
        <v>0</v>
      </c>
      <c r="K16" s="76">
        <v>250</v>
      </c>
      <c r="L16" s="80">
        <f>K16*C16</f>
        <v>250000</v>
      </c>
      <c r="M16" s="86"/>
      <c r="N16" s="90">
        <f>M16*C16</f>
        <v>0</v>
      </c>
      <c r="O16" s="11">
        <f>F16+J16+L16+N16</f>
        <v>250000</v>
      </c>
      <c r="P16" s="142"/>
      <c r="Q16" s="13"/>
    </row>
    <row r="17" spans="1:17" x14ac:dyDescent="0.35">
      <c r="A17" s="12"/>
      <c r="B17" s="2" t="s">
        <v>110</v>
      </c>
      <c r="C17" s="7">
        <v>500</v>
      </c>
      <c r="D17" s="8" t="s">
        <v>111</v>
      </c>
      <c r="E17" s="59"/>
      <c r="F17" s="56">
        <f>E17*C17</f>
        <v>0</v>
      </c>
      <c r="G17" s="134"/>
      <c r="H17" s="65">
        <f>G17*C17</f>
        <v>0</v>
      </c>
      <c r="I17" s="69"/>
      <c r="J17" s="66">
        <f>I17*H17</f>
        <v>0</v>
      </c>
      <c r="K17" s="76">
        <v>100</v>
      </c>
      <c r="L17" s="80">
        <f>K17*C17</f>
        <v>50000</v>
      </c>
      <c r="M17" s="86"/>
      <c r="N17" s="90">
        <f>M17*C17</f>
        <v>0</v>
      </c>
      <c r="O17" s="11">
        <f>F17+J17+L17+N17</f>
        <v>50000</v>
      </c>
      <c r="P17" s="142"/>
      <c r="Q17" s="13"/>
    </row>
    <row r="18" spans="1:17" x14ac:dyDescent="0.35">
      <c r="A18" s="12"/>
      <c r="B18" s="2" t="s">
        <v>113</v>
      </c>
      <c r="C18" s="7">
        <v>500</v>
      </c>
      <c r="D18" s="8" t="s">
        <v>111</v>
      </c>
      <c r="E18" s="59"/>
      <c r="F18" s="56">
        <f>E18*C18</f>
        <v>0</v>
      </c>
      <c r="G18" s="134"/>
      <c r="H18" s="65">
        <f>G18*C18</f>
        <v>0</v>
      </c>
      <c r="I18" s="69"/>
      <c r="J18" s="66">
        <f>I18*H18</f>
        <v>0</v>
      </c>
      <c r="K18" s="76"/>
      <c r="L18" s="80">
        <f>K18*C18</f>
        <v>0</v>
      </c>
      <c r="M18" s="86">
        <v>50</v>
      </c>
      <c r="N18" s="90">
        <f>M18*C18</f>
        <v>25000</v>
      </c>
      <c r="O18" s="11">
        <f>F18+J18+L18+N18</f>
        <v>25000</v>
      </c>
      <c r="P18" s="142"/>
      <c r="Q18" s="13"/>
    </row>
    <row r="19" spans="1:17" x14ac:dyDescent="0.35">
      <c r="A19" s="47"/>
      <c r="B19" s="46"/>
      <c r="C19" s="49" t="s">
        <v>12</v>
      </c>
      <c r="D19" s="50"/>
      <c r="E19" s="60"/>
      <c r="F19" s="61">
        <f>SUM(F14:F18)</f>
        <v>5000</v>
      </c>
      <c r="G19" s="136"/>
      <c r="H19" s="70"/>
      <c r="I19" s="71"/>
      <c r="J19" s="72">
        <f>SUM(J14:J18)</f>
        <v>21000</v>
      </c>
      <c r="K19" s="81"/>
      <c r="L19" s="82">
        <f>SUM(L14:L18)</f>
        <v>300000</v>
      </c>
      <c r="M19" s="91"/>
      <c r="N19" s="92">
        <f>SUM(N14:N18)</f>
        <v>26000</v>
      </c>
      <c r="O19" s="51">
        <f>SUM(O14:O18)</f>
        <v>352000</v>
      </c>
      <c r="P19" s="144"/>
    </row>
    <row r="20" spans="1:17" x14ac:dyDescent="0.35">
      <c r="A20" s="12"/>
      <c r="B20" s="7"/>
      <c r="C20" s="7"/>
      <c r="D20" s="8"/>
      <c r="E20" s="55"/>
      <c r="F20" s="56"/>
      <c r="G20" s="134"/>
      <c r="H20" s="65"/>
      <c r="I20" s="69"/>
      <c r="J20" s="66"/>
      <c r="K20" s="76"/>
      <c r="L20" s="80"/>
      <c r="M20" s="86"/>
      <c r="N20" s="90"/>
      <c r="O20" s="11"/>
      <c r="P20" s="142"/>
    </row>
    <row r="21" spans="1:17" x14ac:dyDescent="0.35">
      <c r="A21" s="95" t="s">
        <v>13</v>
      </c>
      <c r="B21" s="48" t="s">
        <v>14</v>
      </c>
      <c r="C21" s="43"/>
      <c r="D21" s="44"/>
      <c r="E21" s="57"/>
      <c r="F21" s="58"/>
      <c r="G21" s="135"/>
      <c r="H21" s="67"/>
      <c r="I21" s="96"/>
      <c r="J21" s="68"/>
      <c r="K21" s="78"/>
      <c r="L21" s="97"/>
      <c r="M21" s="88"/>
      <c r="N21" s="98"/>
      <c r="O21" s="45"/>
      <c r="P21" s="143"/>
    </row>
    <row r="22" spans="1:17" x14ac:dyDescent="0.35">
      <c r="A22" s="12"/>
      <c r="B22" s="14"/>
      <c r="C22" s="7"/>
      <c r="D22" s="8"/>
      <c r="E22" s="59"/>
      <c r="F22" s="56">
        <f t="shared" ref="F22:F23" si="0">E22*C22</f>
        <v>0</v>
      </c>
      <c r="G22" s="134"/>
      <c r="H22" s="65">
        <f t="shared" ref="H22:H23" si="1">G22*C22</f>
        <v>0</v>
      </c>
      <c r="I22" s="69"/>
      <c r="J22" s="66">
        <f t="shared" ref="J22:N24" si="2">I22*H22</f>
        <v>0</v>
      </c>
      <c r="K22" s="76"/>
      <c r="L22" s="80">
        <f t="shared" ref="L22:L23" si="3">K22*C22</f>
        <v>0</v>
      </c>
      <c r="M22" s="86"/>
      <c r="N22" s="90">
        <f>M22*C22</f>
        <v>0</v>
      </c>
      <c r="O22" s="11">
        <f>F22+J22+L22+N22</f>
        <v>0</v>
      </c>
      <c r="P22" s="142"/>
      <c r="Q22" s="13"/>
    </row>
    <row r="23" spans="1:17" x14ac:dyDescent="0.35">
      <c r="A23" s="12"/>
      <c r="B23" s="14"/>
      <c r="D23" s="8"/>
      <c r="E23" s="59"/>
      <c r="F23" s="56">
        <f t="shared" si="0"/>
        <v>0</v>
      </c>
      <c r="G23" s="134"/>
      <c r="H23" s="65">
        <f t="shared" si="1"/>
        <v>0</v>
      </c>
      <c r="I23" s="69"/>
      <c r="J23" s="66">
        <f t="shared" si="2"/>
        <v>0</v>
      </c>
      <c r="K23" s="76"/>
      <c r="L23" s="80">
        <f t="shared" si="3"/>
        <v>0</v>
      </c>
      <c r="M23" s="86"/>
      <c r="N23" s="90">
        <f>M23*C23</f>
        <v>0</v>
      </c>
      <c r="O23" s="11">
        <f>F23+J23+L23+N23</f>
        <v>0</v>
      </c>
      <c r="P23" s="142"/>
      <c r="Q23" s="10"/>
    </row>
    <row r="24" spans="1:17" x14ac:dyDescent="0.35">
      <c r="A24" s="47"/>
      <c r="B24" s="46"/>
      <c r="C24" s="49" t="s">
        <v>12</v>
      </c>
      <c r="D24" s="50"/>
      <c r="E24" s="60"/>
      <c r="F24" s="61">
        <f>SUM(F22:F23)</f>
        <v>0</v>
      </c>
      <c r="G24" s="136"/>
      <c r="H24" s="70"/>
      <c r="I24" s="71"/>
      <c r="J24" s="72">
        <f t="shared" si="2"/>
        <v>0</v>
      </c>
      <c r="K24" s="81"/>
      <c r="L24" s="82">
        <f t="shared" si="2"/>
        <v>0</v>
      </c>
      <c r="M24" s="91"/>
      <c r="N24" s="92">
        <f t="shared" si="2"/>
        <v>0</v>
      </c>
      <c r="O24" s="51">
        <f>SUM(O22:O23)</f>
        <v>0</v>
      </c>
      <c r="P24" s="144"/>
    </row>
    <row r="25" spans="1:17" x14ac:dyDescent="0.35">
      <c r="A25" s="12"/>
      <c r="B25" s="7"/>
      <c r="C25" s="7"/>
      <c r="D25" s="8"/>
      <c r="E25" s="55"/>
      <c r="F25" s="56"/>
      <c r="G25" s="134"/>
      <c r="H25" s="65"/>
      <c r="I25" s="69"/>
      <c r="J25" s="66"/>
      <c r="K25" s="76"/>
      <c r="L25" s="80"/>
      <c r="M25" s="86"/>
      <c r="N25" s="90"/>
      <c r="O25" s="11"/>
      <c r="P25" s="142"/>
    </row>
    <row r="26" spans="1:17" x14ac:dyDescent="0.35">
      <c r="A26" s="95" t="s">
        <v>15</v>
      </c>
      <c r="B26" s="48" t="s">
        <v>16</v>
      </c>
      <c r="C26" s="43"/>
      <c r="D26" s="44"/>
      <c r="E26" s="57"/>
      <c r="F26" s="58"/>
      <c r="G26" s="135"/>
      <c r="H26" s="67"/>
      <c r="I26" s="96"/>
      <c r="J26" s="68"/>
      <c r="K26" s="78"/>
      <c r="L26" s="97"/>
      <c r="M26" s="88"/>
      <c r="N26" s="98"/>
      <c r="O26" s="45"/>
      <c r="P26" s="143"/>
    </row>
    <row r="27" spans="1:17" x14ac:dyDescent="0.35">
      <c r="A27" s="12"/>
      <c r="B27" s="7"/>
      <c r="C27" s="7"/>
      <c r="D27" s="8"/>
      <c r="E27" s="55"/>
      <c r="F27" s="56">
        <f>E27*C27</f>
        <v>0</v>
      </c>
      <c r="G27" s="134"/>
      <c r="H27" s="65">
        <f>G27*C27</f>
        <v>0</v>
      </c>
      <c r="I27" s="69"/>
      <c r="J27" s="66">
        <f>I27*H27</f>
        <v>0</v>
      </c>
      <c r="K27" s="76"/>
      <c r="L27" s="80">
        <f>K27*C27</f>
        <v>0</v>
      </c>
      <c r="M27" s="86"/>
      <c r="N27" s="90">
        <f>M27*C27</f>
        <v>0</v>
      </c>
      <c r="O27" s="11">
        <f>F27+J27+L27+N27</f>
        <v>0</v>
      </c>
      <c r="P27" s="142"/>
    </row>
    <row r="28" spans="1:17" x14ac:dyDescent="0.35">
      <c r="A28" s="12"/>
      <c r="B28" s="7"/>
      <c r="C28" s="7"/>
      <c r="D28" s="8"/>
      <c r="E28" s="55"/>
      <c r="F28" s="56">
        <f>E28*C28</f>
        <v>0</v>
      </c>
      <c r="G28" s="134"/>
      <c r="H28" s="65">
        <f>G28*C28</f>
        <v>0</v>
      </c>
      <c r="I28" s="69"/>
      <c r="J28" s="66">
        <f>I28*H28</f>
        <v>0</v>
      </c>
      <c r="K28" s="76"/>
      <c r="L28" s="80">
        <f>K28*C28</f>
        <v>0</v>
      </c>
      <c r="M28" s="86"/>
      <c r="N28" s="90">
        <f>M28*C28</f>
        <v>0</v>
      </c>
      <c r="O28" s="11">
        <f>F28+J28+L28+N28</f>
        <v>0</v>
      </c>
      <c r="P28" s="142"/>
    </row>
    <row r="29" spans="1:17" x14ac:dyDescent="0.35">
      <c r="A29" s="47"/>
      <c r="B29" s="46"/>
      <c r="C29" s="49" t="s">
        <v>12</v>
      </c>
      <c r="D29" s="50"/>
      <c r="E29" s="60"/>
      <c r="F29" s="61">
        <f>SUM(F27:F28)</f>
        <v>0</v>
      </c>
      <c r="G29" s="136"/>
      <c r="H29" s="70">
        <f>SUM(H27:H28)</f>
        <v>0</v>
      </c>
      <c r="I29" s="71"/>
      <c r="J29" s="72">
        <f>SUM(J27:J28)</f>
        <v>0</v>
      </c>
      <c r="K29" s="81"/>
      <c r="L29" s="82">
        <f>SUM(L27:L28)</f>
        <v>0</v>
      </c>
      <c r="M29" s="91"/>
      <c r="N29" s="92">
        <f>SUM(N27:N28)</f>
        <v>0</v>
      </c>
      <c r="O29" s="51">
        <f>SUM(O27:O28)</f>
        <v>0</v>
      </c>
      <c r="P29" s="144"/>
    </row>
    <row r="30" spans="1:17" x14ac:dyDescent="0.35">
      <c r="A30" s="12"/>
      <c r="B30" s="7"/>
      <c r="C30" s="7"/>
      <c r="D30" s="8"/>
      <c r="E30" s="55"/>
      <c r="F30" s="56"/>
      <c r="G30" s="134"/>
      <c r="H30" s="65"/>
      <c r="I30" s="69"/>
      <c r="J30" s="66"/>
      <c r="K30" s="76"/>
      <c r="L30" s="80"/>
      <c r="M30" s="86"/>
      <c r="N30" s="90"/>
      <c r="O30" s="11"/>
      <c r="P30" s="142"/>
    </row>
    <row r="31" spans="1:17" x14ac:dyDescent="0.35">
      <c r="A31" s="95" t="s">
        <v>17</v>
      </c>
      <c r="B31" s="48" t="s">
        <v>18</v>
      </c>
      <c r="C31" s="43"/>
      <c r="D31" s="44"/>
      <c r="E31" s="57"/>
      <c r="F31" s="58"/>
      <c r="G31" s="135"/>
      <c r="H31" s="67"/>
      <c r="I31" s="96"/>
      <c r="J31" s="68"/>
      <c r="K31" s="78"/>
      <c r="L31" s="97"/>
      <c r="M31" s="88"/>
      <c r="N31" s="98"/>
      <c r="O31" s="45"/>
      <c r="P31" s="143"/>
    </row>
    <row r="32" spans="1:17" x14ac:dyDescent="0.35">
      <c r="A32" s="12"/>
      <c r="B32" s="14"/>
      <c r="C32" s="7"/>
      <c r="D32" s="15"/>
      <c r="E32" s="59"/>
      <c r="F32" s="56">
        <f t="shared" ref="F32:F33" si="4">E32*C32</f>
        <v>0</v>
      </c>
      <c r="G32" s="134"/>
      <c r="H32" s="65">
        <f t="shared" ref="H32:H33" si="5">G32*C32</f>
        <v>0</v>
      </c>
      <c r="I32" s="69"/>
      <c r="J32" s="66">
        <f t="shared" ref="J32:J33" si="6">I32*H32</f>
        <v>0</v>
      </c>
      <c r="K32" s="76"/>
      <c r="L32" s="80">
        <f t="shared" ref="L32:L33" si="7">K32*C32</f>
        <v>0</v>
      </c>
      <c r="M32" s="86"/>
      <c r="N32" s="90">
        <f>M32*C32</f>
        <v>0</v>
      </c>
      <c r="O32" s="11">
        <f>F32+J32+L32+N32</f>
        <v>0</v>
      </c>
      <c r="P32" s="142"/>
    </row>
    <row r="33" spans="1:16" x14ac:dyDescent="0.35">
      <c r="A33" s="12"/>
      <c r="B33" s="14"/>
      <c r="C33" s="7"/>
      <c r="D33" s="15"/>
      <c r="E33" s="55"/>
      <c r="F33" s="56">
        <f t="shared" si="4"/>
        <v>0</v>
      </c>
      <c r="G33" s="134"/>
      <c r="H33" s="65">
        <f t="shared" si="5"/>
        <v>0</v>
      </c>
      <c r="I33" s="69"/>
      <c r="J33" s="66">
        <f t="shared" si="6"/>
        <v>0</v>
      </c>
      <c r="K33" s="76"/>
      <c r="L33" s="80">
        <f t="shared" si="7"/>
        <v>0</v>
      </c>
      <c r="M33" s="86"/>
      <c r="N33" s="90">
        <f>M33*C33</f>
        <v>0</v>
      </c>
      <c r="O33" s="11">
        <f>F33+J33+L33+N33</f>
        <v>0</v>
      </c>
      <c r="P33" s="142"/>
    </row>
    <row r="34" spans="1:16" x14ac:dyDescent="0.35">
      <c r="A34" s="47"/>
      <c r="B34" s="99"/>
      <c r="C34" s="49" t="s">
        <v>12</v>
      </c>
      <c r="D34" s="50"/>
      <c r="E34" s="60"/>
      <c r="F34" s="61">
        <f>SUM(F32:F33)</f>
        <v>0</v>
      </c>
      <c r="G34" s="136"/>
      <c r="H34" s="70">
        <f>SUM(H32:H33)</f>
        <v>0</v>
      </c>
      <c r="I34" s="71"/>
      <c r="J34" s="72">
        <f>SUM(J32:J33)</f>
        <v>0</v>
      </c>
      <c r="K34" s="81"/>
      <c r="L34" s="82">
        <f>SUM(L32:L33)</f>
        <v>0</v>
      </c>
      <c r="M34" s="91"/>
      <c r="N34" s="92">
        <f>SUM(N32:N33)</f>
        <v>0</v>
      </c>
      <c r="O34" s="51">
        <f>SUM(O32:O33)</f>
        <v>0</v>
      </c>
      <c r="P34" s="144"/>
    </row>
    <row r="35" spans="1:16" x14ac:dyDescent="0.35">
      <c r="A35" s="12"/>
      <c r="B35" s="7"/>
      <c r="C35" s="7"/>
      <c r="D35" s="8"/>
      <c r="E35" s="55"/>
      <c r="F35" s="56"/>
      <c r="G35" s="134"/>
      <c r="H35" s="65"/>
      <c r="I35" s="69"/>
      <c r="J35" s="66"/>
      <c r="K35" s="76"/>
      <c r="L35" s="80"/>
      <c r="M35" s="86"/>
      <c r="N35" s="90"/>
      <c r="O35" s="11"/>
      <c r="P35" s="142"/>
    </row>
    <row r="36" spans="1:16" x14ac:dyDescent="0.35">
      <c r="A36" s="95" t="s">
        <v>20</v>
      </c>
      <c r="B36" s="48" t="s">
        <v>21</v>
      </c>
      <c r="C36" s="43"/>
      <c r="D36" s="44"/>
      <c r="E36" s="57"/>
      <c r="F36" s="58"/>
      <c r="G36" s="135"/>
      <c r="H36" s="67"/>
      <c r="I36" s="96"/>
      <c r="J36" s="68"/>
      <c r="K36" s="78"/>
      <c r="L36" s="97"/>
      <c r="M36" s="88"/>
      <c r="N36" s="98"/>
      <c r="O36" s="45"/>
      <c r="P36" s="143"/>
    </row>
    <row r="37" spans="1:16" x14ac:dyDescent="0.35">
      <c r="A37" s="12"/>
      <c r="B37" s="7"/>
      <c r="C37" s="7"/>
      <c r="D37" s="8"/>
      <c r="E37" s="55"/>
      <c r="F37" s="56">
        <f>E37*C37</f>
        <v>0</v>
      </c>
      <c r="G37" s="134"/>
      <c r="H37" s="65">
        <f>G37*C37</f>
        <v>0</v>
      </c>
      <c r="I37" s="69"/>
      <c r="J37" s="66">
        <f>I37*H37</f>
        <v>0</v>
      </c>
      <c r="K37" s="76"/>
      <c r="L37" s="80">
        <f>K37*C37</f>
        <v>0</v>
      </c>
      <c r="M37" s="86"/>
      <c r="N37" s="90">
        <f>M37*C37</f>
        <v>0</v>
      </c>
      <c r="O37" s="11">
        <f>F37+J37+L37+N37</f>
        <v>0</v>
      </c>
      <c r="P37" s="142"/>
    </row>
    <row r="38" spans="1:16" x14ac:dyDescent="0.35">
      <c r="A38" s="12"/>
      <c r="B38" s="7"/>
      <c r="C38" s="7"/>
      <c r="D38" s="8"/>
      <c r="E38" s="55"/>
      <c r="F38" s="56">
        <f>E38*C38</f>
        <v>0</v>
      </c>
      <c r="G38" s="134"/>
      <c r="H38" s="65">
        <f>G38*C38</f>
        <v>0</v>
      </c>
      <c r="I38" s="69"/>
      <c r="J38" s="66">
        <f>I38*H38</f>
        <v>0</v>
      </c>
      <c r="K38" s="76"/>
      <c r="L38" s="80">
        <f>K38*C38</f>
        <v>0</v>
      </c>
      <c r="M38" s="86"/>
      <c r="N38" s="90">
        <f>M38*C38</f>
        <v>0</v>
      </c>
      <c r="O38" s="11">
        <f>F38+J38+L38+N38</f>
        <v>0</v>
      </c>
      <c r="P38" s="142"/>
    </row>
    <row r="39" spans="1:16" x14ac:dyDescent="0.35">
      <c r="A39" s="47"/>
      <c r="B39" s="46"/>
      <c r="C39" s="49" t="s">
        <v>12</v>
      </c>
      <c r="D39" s="50"/>
      <c r="E39" s="60"/>
      <c r="F39" s="61">
        <f>SUM(F38:F38)</f>
        <v>0</v>
      </c>
      <c r="G39" s="136"/>
      <c r="H39" s="70">
        <f>SUM(H38:H38)</f>
        <v>0</v>
      </c>
      <c r="I39" s="71"/>
      <c r="J39" s="72">
        <f>SUM(J38:J38)</f>
        <v>0</v>
      </c>
      <c r="K39" s="81"/>
      <c r="L39" s="82">
        <f>SUM(L38:L38)</f>
        <v>0</v>
      </c>
      <c r="M39" s="91"/>
      <c r="N39" s="92">
        <f>SUM(N38:N38)</f>
        <v>0</v>
      </c>
      <c r="O39" s="51">
        <f>SUM(O38:O38)</f>
        <v>0</v>
      </c>
      <c r="P39" s="144"/>
    </row>
    <row r="40" spans="1:16" x14ac:dyDescent="0.35">
      <c r="A40" s="12"/>
      <c r="B40" s="7"/>
      <c r="C40" s="7"/>
      <c r="D40" s="8"/>
      <c r="E40" s="55"/>
      <c r="F40" s="56"/>
      <c r="G40" s="134"/>
      <c r="H40" s="65"/>
      <c r="I40" s="69"/>
      <c r="J40" s="66"/>
      <c r="K40" s="76"/>
      <c r="L40" s="80"/>
      <c r="M40" s="86"/>
      <c r="N40" s="90"/>
      <c r="O40" s="11"/>
      <c r="P40" s="142"/>
    </row>
    <row r="41" spans="1:16" x14ac:dyDescent="0.35">
      <c r="A41" s="95" t="s">
        <v>22</v>
      </c>
      <c r="B41" s="48" t="s">
        <v>23</v>
      </c>
      <c r="C41" s="43"/>
      <c r="D41" s="44"/>
      <c r="E41" s="57"/>
      <c r="F41" s="58"/>
      <c r="G41" s="135"/>
      <c r="H41" s="67"/>
      <c r="I41" s="96"/>
      <c r="J41" s="68"/>
      <c r="K41" s="78"/>
      <c r="L41" s="97"/>
      <c r="M41" s="88"/>
      <c r="N41" s="98"/>
      <c r="O41" s="45"/>
      <c r="P41" s="143"/>
    </row>
    <row r="42" spans="1:16" x14ac:dyDescent="0.35">
      <c r="A42" s="12"/>
      <c r="B42" s="14"/>
      <c r="C42" s="7"/>
      <c r="D42" s="15"/>
      <c r="E42" s="59"/>
      <c r="F42" s="56">
        <f>E42*C42</f>
        <v>0</v>
      </c>
      <c r="G42" s="134"/>
      <c r="H42" s="65">
        <f>G42*C42</f>
        <v>0</v>
      </c>
      <c r="I42" s="69"/>
      <c r="J42" s="66">
        <f>I42*H42</f>
        <v>0</v>
      </c>
      <c r="K42" s="76"/>
      <c r="L42" s="80">
        <f>K42*C42</f>
        <v>0</v>
      </c>
      <c r="M42" s="86"/>
      <c r="N42" s="90">
        <f>M42*C42</f>
        <v>0</v>
      </c>
      <c r="O42" s="11">
        <f>F42+J42+L42+N42</f>
        <v>0</v>
      </c>
      <c r="P42" s="142"/>
    </row>
    <row r="43" spans="1:16" x14ac:dyDescent="0.35">
      <c r="A43" s="12"/>
      <c r="B43" s="14"/>
      <c r="C43" s="7"/>
      <c r="D43" s="15"/>
      <c r="E43" s="59"/>
      <c r="F43" s="56">
        <f>E43*C43</f>
        <v>0</v>
      </c>
      <c r="G43" s="134"/>
      <c r="H43" s="65">
        <f>G43*C43</f>
        <v>0</v>
      </c>
      <c r="I43" s="69"/>
      <c r="J43" s="66">
        <f>I43*H43</f>
        <v>0</v>
      </c>
      <c r="K43" s="76"/>
      <c r="L43" s="80">
        <f>K43*C43</f>
        <v>0</v>
      </c>
      <c r="M43" s="86"/>
      <c r="N43" s="90">
        <f>M43*C43</f>
        <v>0</v>
      </c>
      <c r="O43" s="11">
        <f>F43+J43+L43+N43</f>
        <v>0</v>
      </c>
      <c r="P43" s="142"/>
    </row>
    <row r="44" spans="1:16" x14ac:dyDescent="0.35">
      <c r="A44" s="47"/>
      <c r="B44" s="46"/>
      <c r="C44" s="49" t="s">
        <v>12</v>
      </c>
      <c r="D44" s="50"/>
      <c r="E44" s="60"/>
      <c r="F44" s="61">
        <f>SUM(F42:F43)</f>
        <v>0</v>
      </c>
      <c r="G44" s="136"/>
      <c r="H44" s="70">
        <f>SUM(H42:H43)</f>
        <v>0</v>
      </c>
      <c r="I44" s="71"/>
      <c r="J44" s="72">
        <f>SUM(J42:J43)</f>
        <v>0</v>
      </c>
      <c r="K44" s="81"/>
      <c r="L44" s="82">
        <f>SUM(L42:L43)</f>
        <v>0</v>
      </c>
      <c r="M44" s="91"/>
      <c r="N44" s="92">
        <f>SUM(N42:N43)</f>
        <v>0</v>
      </c>
      <c r="O44" s="51">
        <f>SUM(O42:O43)</f>
        <v>0</v>
      </c>
      <c r="P44" s="144"/>
    </row>
    <row r="45" spans="1:16" x14ac:dyDescent="0.35">
      <c r="A45" s="7"/>
      <c r="B45" s="7"/>
      <c r="C45" s="7"/>
      <c r="D45" s="8"/>
      <c r="E45" s="55"/>
      <c r="F45" s="56"/>
      <c r="G45" s="134"/>
      <c r="H45" s="65"/>
      <c r="I45" s="65"/>
      <c r="J45" s="66"/>
      <c r="K45" s="76"/>
      <c r="L45" s="77"/>
      <c r="M45" s="86"/>
      <c r="N45" s="87"/>
      <c r="O45" s="11"/>
      <c r="P45" s="142"/>
    </row>
    <row r="46" spans="1:16" x14ac:dyDescent="0.35">
      <c r="A46" s="48" t="s">
        <v>24</v>
      </c>
      <c r="B46" s="48" t="s">
        <v>25</v>
      </c>
      <c r="C46" s="43"/>
      <c r="D46" s="44"/>
      <c r="E46" s="57"/>
      <c r="F46" s="58"/>
      <c r="G46" s="135"/>
      <c r="H46" s="67"/>
      <c r="I46" s="67"/>
      <c r="J46" s="68"/>
      <c r="K46" s="78"/>
      <c r="L46" s="79"/>
      <c r="M46" s="88"/>
      <c r="N46" s="89"/>
      <c r="O46" s="45"/>
      <c r="P46" s="143"/>
    </row>
    <row r="47" spans="1:16" x14ac:dyDescent="0.35">
      <c r="A47" s="7"/>
      <c r="B47" s="14"/>
      <c r="C47" s="7"/>
      <c r="D47" s="15"/>
      <c r="E47" s="59"/>
      <c r="F47" s="56">
        <f>E47*C47</f>
        <v>0</v>
      </c>
      <c r="G47" s="134"/>
      <c r="H47" s="65">
        <f>G47*C47</f>
        <v>0</v>
      </c>
      <c r="I47" s="65"/>
      <c r="J47" s="66">
        <f>I47*H47</f>
        <v>0</v>
      </c>
      <c r="K47" s="76"/>
      <c r="L47" s="80">
        <f>K47*C47</f>
        <v>0</v>
      </c>
      <c r="M47" s="86"/>
      <c r="N47" s="90">
        <f>M47*C47</f>
        <v>0</v>
      </c>
      <c r="O47" s="11">
        <f>F47+J47+L47+N47</f>
        <v>0</v>
      </c>
      <c r="P47" s="142"/>
    </row>
    <row r="48" spans="1:16" x14ac:dyDescent="0.35">
      <c r="A48" s="7"/>
      <c r="B48" s="14"/>
      <c r="C48" s="7"/>
      <c r="D48" s="15"/>
      <c r="E48" s="59"/>
      <c r="F48" s="56">
        <f>E48*C48</f>
        <v>0</v>
      </c>
      <c r="G48" s="134"/>
      <c r="H48" s="65">
        <f>G48*C48</f>
        <v>0</v>
      </c>
      <c r="I48" s="65"/>
      <c r="J48" s="66">
        <f>I48*H48</f>
        <v>0</v>
      </c>
      <c r="K48" s="76"/>
      <c r="L48" s="80">
        <f>K48*C48</f>
        <v>0</v>
      </c>
      <c r="M48" s="86"/>
      <c r="N48" s="90">
        <f>M48*C48</f>
        <v>0</v>
      </c>
      <c r="O48" s="11">
        <f>F48+J48+L48+N48</f>
        <v>0</v>
      </c>
      <c r="P48" s="142"/>
    </row>
    <row r="49" spans="1:16" x14ac:dyDescent="0.35">
      <c r="A49" s="46"/>
      <c r="B49" s="99"/>
      <c r="C49" s="49" t="s">
        <v>12</v>
      </c>
      <c r="D49" s="50"/>
      <c r="E49" s="60"/>
      <c r="F49" s="61">
        <f>SUM(F47:F48)</f>
        <v>0</v>
      </c>
      <c r="G49" s="136"/>
      <c r="H49" s="70">
        <f>SUM(H47:H48)</f>
        <v>0</v>
      </c>
      <c r="I49" s="70"/>
      <c r="J49" s="72">
        <f>SUM(J47:J48)</f>
        <v>0</v>
      </c>
      <c r="K49" s="81"/>
      <c r="L49" s="82">
        <f>SUM(L47:L48)</f>
        <v>0</v>
      </c>
      <c r="M49" s="91"/>
      <c r="N49" s="92">
        <f>SUM(N47:N48)</f>
        <v>0</v>
      </c>
      <c r="O49" s="51">
        <f>SUM(O47:O48)</f>
        <v>0</v>
      </c>
      <c r="P49" s="144"/>
    </row>
    <row r="50" spans="1:16" x14ac:dyDescent="0.35">
      <c r="A50" s="7"/>
      <c r="B50" s="7"/>
      <c r="C50" s="7"/>
      <c r="D50" s="8"/>
      <c r="E50" s="55"/>
      <c r="F50" s="56"/>
      <c r="G50" s="134"/>
      <c r="H50" s="65"/>
      <c r="I50" s="65"/>
      <c r="J50" s="66"/>
      <c r="K50" s="76"/>
      <c r="L50" s="77"/>
      <c r="M50" s="86"/>
      <c r="N50" s="87"/>
      <c r="O50" s="11"/>
      <c r="P50" s="142"/>
    </row>
    <row r="51" spans="1:16" x14ac:dyDescent="0.35">
      <c r="A51" s="48" t="s">
        <v>26</v>
      </c>
      <c r="B51" s="48" t="s">
        <v>27</v>
      </c>
      <c r="C51" s="43"/>
      <c r="D51" s="44"/>
      <c r="E51" s="57"/>
      <c r="F51" s="58"/>
      <c r="G51" s="135"/>
      <c r="H51" s="67"/>
      <c r="I51" s="67"/>
      <c r="J51" s="68"/>
      <c r="K51" s="78"/>
      <c r="L51" s="79"/>
      <c r="M51" s="88"/>
      <c r="N51" s="89"/>
      <c r="O51" s="45"/>
      <c r="P51" s="143"/>
    </row>
    <row r="52" spans="1:16" x14ac:dyDescent="0.35">
      <c r="A52" s="7"/>
      <c r="B52" s="14"/>
      <c r="C52" s="7"/>
      <c r="D52" s="15"/>
      <c r="E52" s="59"/>
      <c r="F52" s="56">
        <f>E52*C52</f>
        <v>0</v>
      </c>
      <c r="G52" s="134"/>
      <c r="H52" s="65">
        <f>G52*C52</f>
        <v>0</v>
      </c>
      <c r="I52" s="65"/>
      <c r="J52" s="66">
        <f>I52*H52</f>
        <v>0</v>
      </c>
      <c r="K52" s="76"/>
      <c r="L52" s="80">
        <f>K52*C52</f>
        <v>0</v>
      </c>
      <c r="M52" s="86"/>
      <c r="N52" s="90">
        <f>M52*C52</f>
        <v>0</v>
      </c>
      <c r="O52" s="11">
        <f>F52+J52+L52+N52</f>
        <v>0</v>
      </c>
      <c r="P52" s="142"/>
    </row>
    <row r="53" spans="1:16" x14ac:dyDescent="0.35">
      <c r="A53" s="7"/>
      <c r="B53" s="7"/>
      <c r="C53" s="7"/>
      <c r="D53" s="8"/>
      <c r="E53" s="55"/>
      <c r="F53" s="56">
        <f>E53*C53</f>
        <v>0</v>
      </c>
      <c r="G53" s="134"/>
      <c r="H53" s="65">
        <f>G53*C53</f>
        <v>0</v>
      </c>
      <c r="I53" s="65"/>
      <c r="J53" s="66">
        <f>I53*H53</f>
        <v>0</v>
      </c>
      <c r="K53" s="76"/>
      <c r="L53" s="80">
        <f>K53*C53</f>
        <v>0</v>
      </c>
      <c r="M53" s="86"/>
      <c r="N53" s="90">
        <f>M53*C53</f>
        <v>0</v>
      </c>
      <c r="O53" s="11">
        <f>F53+J53+L53+N53</f>
        <v>0</v>
      </c>
      <c r="P53" s="142"/>
    </row>
    <row r="54" spans="1:16" x14ac:dyDescent="0.35">
      <c r="A54" s="46"/>
      <c r="B54" s="46"/>
      <c r="C54" s="49" t="s">
        <v>12</v>
      </c>
      <c r="D54" s="50"/>
      <c r="E54" s="60"/>
      <c r="F54" s="61">
        <f>SUM(F52:F53)</f>
        <v>0</v>
      </c>
      <c r="G54" s="136"/>
      <c r="H54" s="70">
        <f>SUM(H52:H53)</f>
        <v>0</v>
      </c>
      <c r="I54" s="70"/>
      <c r="J54" s="72">
        <f>SUM(J52:J53)</f>
        <v>0</v>
      </c>
      <c r="K54" s="81"/>
      <c r="L54" s="82">
        <f>SUM(L52:L53)</f>
        <v>0</v>
      </c>
      <c r="M54" s="91"/>
      <c r="N54" s="92">
        <f>SUM(N52:N53)</f>
        <v>0</v>
      </c>
      <c r="O54" s="51">
        <f>SUM(O52:O53)</f>
        <v>0</v>
      </c>
      <c r="P54" s="144"/>
    </row>
    <row r="55" spans="1:16" x14ac:dyDescent="0.35">
      <c r="A55" s="7"/>
      <c r="B55" s="7"/>
      <c r="C55" s="7"/>
      <c r="D55" s="8"/>
      <c r="E55" s="55"/>
      <c r="F55" s="56"/>
      <c r="G55" s="134"/>
      <c r="H55" s="65"/>
      <c r="I55" s="65"/>
      <c r="J55" s="66"/>
      <c r="K55" s="76"/>
      <c r="L55" s="80"/>
      <c r="M55" s="86"/>
      <c r="N55" s="90"/>
      <c r="O55" s="11"/>
      <c r="P55" s="142"/>
    </row>
    <row r="56" spans="1:16" x14ac:dyDescent="0.35">
      <c r="A56" s="48" t="s">
        <v>28</v>
      </c>
      <c r="B56" s="48" t="s">
        <v>29</v>
      </c>
      <c r="C56" s="43"/>
      <c r="D56" s="44"/>
      <c r="E56" s="57"/>
      <c r="F56" s="58"/>
      <c r="G56" s="135"/>
      <c r="H56" s="67"/>
      <c r="I56" s="67"/>
      <c r="J56" s="68"/>
      <c r="K56" s="78"/>
      <c r="L56" s="97"/>
      <c r="M56" s="88"/>
      <c r="N56" s="98"/>
      <c r="O56" s="45"/>
      <c r="P56" s="143"/>
    </row>
    <row r="57" spans="1:16" x14ac:dyDescent="0.35">
      <c r="A57" s="7"/>
      <c r="B57" s="14"/>
      <c r="C57" s="7"/>
      <c r="D57" s="15"/>
      <c r="E57" s="59"/>
      <c r="F57" s="56">
        <f>E57*C57</f>
        <v>0</v>
      </c>
      <c r="G57" s="134"/>
      <c r="H57" s="65">
        <f>G57*C57</f>
        <v>0</v>
      </c>
      <c r="I57" s="65"/>
      <c r="J57" s="66">
        <f>I57*H57</f>
        <v>0</v>
      </c>
      <c r="K57" s="76"/>
      <c r="L57" s="80">
        <f>K57*C57</f>
        <v>0</v>
      </c>
      <c r="M57" s="86"/>
      <c r="N57" s="90">
        <f>M57*C57</f>
        <v>0</v>
      </c>
      <c r="O57" s="11">
        <f>F57+J57+L57+N57</f>
        <v>0</v>
      </c>
      <c r="P57" s="142"/>
    </row>
    <row r="58" spans="1:16" x14ac:dyDescent="0.35">
      <c r="A58" s="7"/>
      <c r="B58" s="14"/>
      <c r="C58" s="7"/>
      <c r="D58" s="15"/>
      <c r="E58" s="59"/>
      <c r="F58" s="56">
        <f>E58*C58</f>
        <v>0</v>
      </c>
      <c r="G58" s="134"/>
      <c r="H58" s="65">
        <f>G58*C58</f>
        <v>0</v>
      </c>
      <c r="I58" s="65"/>
      <c r="J58" s="66">
        <f>I58*H58</f>
        <v>0</v>
      </c>
      <c r="K58" s="76"/>
      <c r="L58" s="80">
        <f>K58*C58</f>
        <v>0</v>
      </c>
      <c r="M58" s="86"/>
      <c r="N58" s="90">
        <f>M58*C58</f>
        <v>0</v>
      </c>
      <c r="O58" s="11">
        <f>F58+J58+L58+N58</f>
        <v>0</v>
      </c>
      <c r="P58" s="142"/>
    </row>
    <row r="59" spans="1:16" x14ac:dyDescent="0.35">
      <c r="A59" s="46"/>
      <c r="B59" s="46"/>
      <c r="C59" s="49" t="s">
        <v>12</v>
      </c>
      <c r="D59" s="50"/>
      <c r="E59" s="60"/>
      <c r="F59" s="61">
        <f>SUM(F57:F58)</f>
        <v>0</v>
      </c>
      <c r="G59" s="136"/>
      <c r="H59" s="70">
        <f>SUM(H57:H58)</f>
        <v>0</v>
      </c>
      <c r="I59" s="70"/>
      <c r="J59" s="72">
        <f>SUM(J57:J58)</f>
        <v>0</v>
      </c>
      <c r="K59" s="81"/>
      <c r="L59" s="82">
        <f>SUM(L57:L58)</f>
        <v>0</v>
      </c>
      <c r="M59" s="91"/>
      <c r="N59" s="92">
        <f>SUM(N57:N58)</f>
        <v>0</v>
      </c>
      <c r="O59" s="51">
        <f>SUM(O57:O58)</f>
        <v>0</v>
      </c>
      <c r="P59" s="144"/>
    </row>
    <row r="60" spans="1:16" x14ac:dyDescent="0.35">
      <c r="A60" s="7"/>
      <c r="B60" s="7"/>
      <c r="C60" s="7"/>
      <c r="D60" s="8"/>
      <c r="E60" s="55"/>
      <c r="F60" s="56"/>
      <c r="G60" s="134"/>
      <c r="H60" s="65"/>
      <c r="I60" s="65"/>
      <c r="J60" s="66"/>
      <c r="K60" s="76"/>
      <c r="L60" s="80"/>
      <c r="M60" s="86"/>
      <c r="N60" s="90"/>
      <c r="O60" s="11"/>
      <c r="P60" s="142"/>
    </row>
    <row r="61" spans="1:16" x14ac:dyDescent="0.35">
      <c r="A61" s="48" t="s">
        <v>30</v>
      </c>
      <c r="B61" s="48" t="s">
        <v>31</v>
      </c>
      <c r="C61" s="43"/>
      <c r="D61" s="44"/>
      <c r="E61" s="57"/>
      <c r="F61" s="58"/>
      <c r="G61" s="135"/>
      <c r="H61" s="67"/>
      <c r="I61" s="67"/>
      <c r="J61" s="68"/>
      <c r="K61" s="78"/>
      <c r="L61" s="97"/>
      <c r="M61" s="88"/>
      <c r="N61" s="98"/>
      <c r="O61" s="45"/>
      <c r="P61" s="143"/>
    </row>
    <row r="62" spans="1:16" x14ac:dyDescent="0.35">
      <c r="A62" s="12"/>
      <c r="B62" s="14"/>
      <c r="C62" s="7"/>
      <c r="D62" s="8"/>
      <c r="E62" s="55"/>
      <c r="F62" s="56">
        <f>E62*C62</f>
        <v>0</v>
      </c>
      <c r="G62" s="137"/>
      <c r="H62" s="65">
        <f>G62*C62</f>
        <v>0</v>
      </c>
      <c r="I62" s="69"/>
      <c r="J62" s="66">
        <f>I62*H62</f>
        <v>0</v>
      </c>
      <c r="K62" s="76"/>
      <c r="L62" s="80">
        <f>K62*C62</f>
        <v>0</v>
      </c>
      <c r="M62" s="86"/>
      <c r="N62" s="90">
        <f>M62*C62</f>
        <v>0</v>
      </c>
      <c r="O62" s="11">
        <f>F62+J62+L62+N62</f>
        <v>0</v>
      </c>
      <c r="P62" s="142"/>
    </row>
    <row r="63" spans="1:16" x14ac:dyDescent="0.35">
      <c r="A63" s="7"/>
      <c r="B63" s="7"/>
      <c r="C63" s="7"/>
      <c r="D63" s="8"/>
      <c r="E63" s="55"/>
      <c r="F63" s="56">
        <f>E63*C63</f>
        <v>0</v>
      </c>
      <c r="G63" s="134"/>
      <c r="H63" s="65">
        <f>G63*C63</f>
        <v>0</v>
      </c>
      <c r="I63" s="65"/>
      <c r="J63" s="66">
        <f>I63*H63</f>
        <v>0</v>
      </c>
      <c r="K63" s="76"/>
      <c r="L63" s="80">
        <f>K63*C63</f>
        <v>0</v>
      </c>
      <c r="M63" s="86"/>
      <c r="N63" s="90">
        <f>M63*C63</f>
        <v>0</v>
      </c>
      <c r="O63" s="11">
        <f>F63+J63+L63+N63</f>
        <v>0</v>
      </c>
      <c r="P63" s="142"/>
    </row>
    <row r="64" spans="1:16" x14ac:dyDescent="0.35">
      <c r="A64" s="46"/>
      <c r="B64" s="46"/>
      <c r="C64" s="49" t="s">
        <v>12</v>
      </c>
      <c r="D64" s="50"/>
      <c r="E64" s="60"/>
      <c r="F64" s="61">
        <f>SUM(F62:F63)</f>
        <v>0</v>
      </c>
      <c r="G64" s="136"/>
      <c r="H64" s="70">
        <f>SUM(H62:H63)</f>
        <v>0</v>
      </c>
      <c r="I64" s="70"/>
      <c r="J64" s="72">
        <f>SUM(J62:J63)</f>
        <v>0</v>
      </c>
      <c r="K64" s="81"/>
      <c r="L64" s="82">
        <f>SUM(L62:L63)</f>
        <v>0</v>
      </c>
      <c r="M64" s="91"/>
      <c r="N64" s="92">
        <f>SUM(N62:N63)</f>
        <v>0</v>
      </c>
      <c r="O64" s="51">
        <f>SUM(O62:O63)</f>
        <v>0</v>
      </c>
      <c r="P64" s="144"/>
    </row>
    <row r="65" spans="1:16" x14ac:dyDescent="0.35">
      <c r="A65" s="7"/>
      <c r="B65" s="7"/>
      <c r="C65" s="7"/>
      <c r="D65" s="8"/>
      <c r="E65" s="55"/>
      <c r="F65" s="56"/>
      <c r="G65" s="134"/>
      <c r="H65" s="65"/>
      <c r="I65" s="65"/>
      <c r="J65" s="66"/>
      <c r="K65" s="76"/>
      <c r="L65" s="80"/>
      <c r="M65" s="86"/>
      <c r="N65" s="90"/>
      <c r="O65" s="11"/>
      <c r="P65" s="142"/>
    </row>
    <row r="66" spans="1:16" x14ac:dyDescent="0.35">
      <c r="A66" s="48" t="s">
        <v>32</v>
      </c>
      <c r="B66" s="48" t="s">
        <v>33</v>
      </c>
      <c r="C66" s="43"/>
      <c r="D66" s="44"/>
      <c r="E66" s="57"/>
      <c r="F66" s="58"/>
      <c r="G66" s="135"/>
      <c r="H66" s="67"/>
      <c r="I66" s="67"/>
      <c r="J66" s="68"/>
      <c r="K66" s="78"/>
      <c r="L66" s="97"/>
      <c r="M66" s="88"/>
      <c r="N66" s="98"/>
      <c r="O66" s="45"/>
      <c r="P66" s="143"/>
    </row>
    <row r="67" spans="1:16" x14ac:dyDescent="0.35">
      <c r="A67" s="7"/>
      <c r="B67" s="14"/>
      <c r="C67" s="7"/>
      <c r="D67" s="15"/>
      <c r="E67" s="59"/>
      <c r="F67" s="56">
        <f>E67*C67</f>
        <v>0</v>
      </c>
      <c r="G67" s="134"/>
      <c r="H67" s="65">
        <f>G67*C67</f>
        <v>0</v>
      </c>
      <c r="I67" s="65"/>
      <c r="J67" s="66">
        <f>I67*H67</f>
        <v>0</v>
      </c>
      <c r="K67" s="76"/>
      <c r="L67" s="80">
        <f>K67*C67</f>
        <v>0</v>
      </c>
      <c r="M67" s="86"/>
      <c r="N67" s="90">
        <f>M67*C67</f>
        <v>0</v>
      </c>
      <c r="O67" s="11">
        <f>F67+J67+L67+N67</f>
        <v>0</v>
      </c>
      <c r="P67" s="142"/>
    </row>
    <row r="68" spans="1:16" x14ac:dyDescent="0.35">
      <c r="A68" s="7"/>
      <c r="B68" s="14"/>
      <c r="C68" s="7"/>
      <c r="D68" s="15"/>
      <c r="E68" s="59"/>
      <c r="F68" s="56">
        <f>E68*C68</f>
        <v>0</v>
      </c>
      <c r="G68" s="134"/>
      <c r="H68" s="65">
        <f>G68*C68</f>
        <v>0</v>
      </c>
      <c r="I68" s="65"/>
      <c r="J68" s="66">
        <f>I68*H68</f>
        <v>0</v>
      </c>
      <c r="K68" s="76"/>
      <c r="L68" s="80">
        <f>K68*C68</f>
        <v>0</v>
      </c>
      <c r="M68" s="86"/>
      <c r="N68" s="90">
        <f>M68*C68</f>
        <v>0</v>
      </c>
      <c r="O68" s="11">
        <f>F68+J68+L68+N68</f>
        <v>0</v>
      </c>
      <c r="P68" s="142"/>
    </row>
    <row r="69" spans="1:16" x14ac:dyDescent="0.35">
      <c r="A69" s="46"/>
      <c r="B69" s="46"/>
      <c r="C69" s="49" t="s">
        <v>12</v>
      </c>
      <c r="D69" s="50"/>
      <c r="E69" s="60"/>
      <c r="F69" s="61">
        <f>SUM(F67:F68)</f>
        <v>0</v>
      </c>
      <c r="G69" s="136"/>
      <c r="H69" s="70">
        <f>SUM(H67:H68)</f>
        <v>0</v>
      </c>
      <c r="I69" s="70"/>
      <c r="J69" s="72">
        <f>SUM(J67:J68)</f>
        <v>0</v>
      </c>
      <c r="K69" s="81"/>
      <c r="L69" s="82">
        <f>SUM(L67:L68)</f>
        <v>0</v>
      </c>
      <c r="M69" s="91"/>
      <c r="N69" s="92">
        <f>SUM(N67:N68)</f>
        <v>0</v>
      </c>
      <c r="O69" s="51">
        <f>SUM(O67:O68)</f>
        <v>0</v>
      </c>
      <c r="P69" s="144"/>
    </row>
    <row r="70" spans="1:16" x14ac:dyDescent="0.35">
      <c r="A70" s="7"/>
      <c r="B70" s="7"/>
      <c r="C70" s="7"/>
      <c r="D70" s="8"/>
      <c r="E70" s="55"/>
      <c r="F70" s="56"/>
      <c r="G70" s="134"/>
      <c r="H70" s="65"/>
      <c r="I70" s="65"/>
      <c r="J70" s="66"/>
      <c r="K70" s="76"/>
      <c r="L70" s="80"/>
      <c r="M70" s="86"/>
      <c r="N70" s="90"/>
      <c r="O70" s="11"/>
      <c r="P70" s="142"/>
    </row>
    <row r="71" spans="1:16" x14ac:dyDescent="0.35">
      <c r="A71" s="48" t="s">
        <v>34</v>
      </c>
      <c r="B71" s="48" t="s">
        <v>35</v>
      </c>
      <c r="C71" s="43"/>
      <c r="D71" s="44"/>
      <c r="E71" s="57"/>
      <c r="F71" s="58"/>
      <c r="G71" s="135"/>
      <c r="H71" s="67"/>
      <c r="I71" s="67"/>
      <c r="J71" s="68"/>
      <c r="K71" s="78"/>
      <c r="L71" s="97"/>
      <c r="M71" s="88"/>
      <c r="N71" s="98"/>
      <c r="O71" s="45"/>
      <c r="P71" s="143"/>
    </row>
    <row r="72" spans="1:16" x14ac:dyDescent="0.35">
      <c r="A72" s="7"/>
      <c r="B72" s="7"/>
      <c r="C72" s="7"/>
      <c r="D72" s="8"/>
      <c r="E72" s="55"/>
      <c r="F72" s="56">
        <f>E72*C72</f>
        <v>0</v>
      </c>
      <c r="G72" s="134"/>
      <c r="H72" s="65">
        <f>G72*C72</f>
        <v>0</v>
      </c>
      <c r="I72" s="69"/>
      <c r="J72" s="66">
        <f>I72*H72</f>
        <v>0</v>
      </c>
      <c r="K72" s="76"/>
      <c r="L72" s="80">
        <f>K72*C72</f>
        <v>0</v>
      </c>
      <c r="M72" s="86"/>
      <c r="N72" s="90">
        <f>M72*C72</f>
        <v>0</v>
      </c>
      <c r="O72" s="11">
        <f>F72+J72+L72+N72</f>
        <v>0</v>
      </c>
      <c r="P72" s="142"/>
    </row>
    <row r="73" spans="1:16" x14ac:dyDescent="0.35">
      <c r="A73" s="7"/>
      <c r="B73" s="7"/>
      <c r="C73" s="7"/>
      <c r="D73" s="8"/>
      <c r="E73" s="55"/>
      <c r="F73" s="56">
        <f>E73*C73</f>
        <v>0</v>
      </c>
      <c r="G73" s="134"/>
      <c r="H73" s="65">
        <f>G73*C73</f>
        <v>0</v>
      </c>
      <c r="I73" s="69"/>
      <c r="J73" s="66">
        <f>I73*H73</f>
        <v>0</v>
      </c>
      <c r="K73" s="76"/>
      <c r="L73" s="80">
        <f>K73*C73</f>
        <v>0</v>
      </c>
      <c r="M73" s="86"/>
      <c r="N73" s="90">
        <f>M73*C73</f>
        <v>0</v>
      </c>
      <c r="O73" s="11">
        <f>F73+J73+L73+N73</f>
        <v>0</v>
      </c>
      <c r="P73" s="142"/>
    </row>
    <row r="74" spans="1:16" x14ac:dyDescent="0.35">
      <c r="A74" s="46"/>
      <c r="B74" s="46"/>
      <c r="C74" s="49" t="s">
        <v>12</v>
      </c>
      <c r="D74" s="50"/>
      <c r="E74" s="60"/>
      <c r="F74" s="61">
        <f>SUM(F72:F73)</f>
        <v>0</v>
      </c>
      <c r="G74" s="136"/>
      <c r="H74" s="70">
        <f>SUM(H72:H73)</f>
        <v>0</v>
      </c>
      <c r="I74" s="70"/>
      <c r="J74" s="72">
        <f>SUM(J72:J73)</f>
        <v>0</v>
      </c>
      <c r="K74" s="81"/>
      <c r="L74" s="82">
        <f>SUM(L72:L73)</f>
        <v>0</v>
      </c>
      <c r="M74" s="91"/>
      <c r="N74" s="92">
        <f>SUM(N72:N73)</f>
        <v>0</v>
      </c>
      <c r="O74" s="51">
        <f>SUM(O72:O73)</f>
        <v>0</v>
      </c>
      <c r="P74" s="144"/>
    </row>
    <row r="75" spans="1:16" x14ac:dyDescent="0.35">
      <c r="A75" s="7"/>
      <c r="B75" s="7"/>
      <c r="C75" s="7"/>
      <c r="D75" s="8"/>
      <c r="E75" s="55"/>
      <c r="F75" s="56"/>
      <c r="G75" s="134"/>
      <c r="H75" s="65"/>
      <c r="I75" s="65"/>
      <c r="J75" s="66"/>
      <c r="K75" s="76"/>
      <c r="L75" s="80"/>
      <c r="M75" s="86"/>
      <c r="N75" s="90"/>
      <c r="O75" s="11"/>
      <c r="P75" s="142"/>
    </row>
    <row r="76" spans="1:16" x14ac:dyDescent="0.35">
      <c r="A76" s="48" t="s">
        <v>36</v>
      </c>
      <c r="B76" s="48" t="s">
        <v>37</v>
      </c>
      <c r="C76" s="43"/>
      <c r="D76" s="44"/>
      <c r="E76" s="57"/>
      <c r="F76" s="58"/>
      <c r="G76" s="135"/>
      <c r="H76" s="67"/>
      <c r="I76" s="67"/>
      <c r="J76" s="68"/>
      <c r="K76" s="78"/>
      <c r="L76" s="97"/>
      <c r="M76" s="88"/>
      <c r="N76" s="98"/>
      <c r="O76" s="45"/>
      <c r="P76" s="143"/>
    </row>
    <row r="77" spans="1:16" x14ac:dyDescent="0.35">
      <c r="A77" s="7"/>
      <c r="B77" s="7"/>
      <c r="C77" s="7"/>
      <c r="D77" s="8"/>
      <c r="E77" s="55"/>
      <c r="F77" s="56">
        <f>E77*C77</f>
        <v>0</v>
      </c>
      <c r="G77" s="134"/>
      <c r="H77" s="65">
        <f>G77*C77</f>
        <v>0</v>
      </c>
      <c r="I77" s="65"/>
      <c r="J77" s="66">
        <f>I77*H77</f>
        <v>0</v>
      </c>
      <c r="K77" s="76"/>
      <c r="L77" s="80">
        <f>K77*C77</f>
        <v>0</v>
      </c>
      <c r="M77" s="86"/>
      <c r="N77" s="90">
        <f>M77*C77</f>
        <v>0</v>
      </c>
      <c r="O77" s="11">
        <f>F77+J77+L77+N77</f>
        <v>0</v>
      </c>
      <c r="P77" s="142"/>
    </row>
    <row r="78" spans="1:16" x14ac:dyDescent="0.35">
      <c r="A78" s="7"/>
      <c r="B78" s="7"/>
      <c r="C78" s="7"/>
      <c r="D78" s="8"/>
      <c r="E78" s="55"/>
      <c r="F78" s="56">
        <f>E78*C78</f>
        <v>0</v>
      </c>
      <c r="G78" s="134"/>
      <c r="H78" s="65">
        <f>G78*C78</f>
        <v>0</v>
      </c>
      <c r="I78" s="65"/>
      <c r="J78" s="66">
        <f>I78*H78</f>
        <v>0</v>
      </c>
      <c r="K78" s="76"/>
      <c r="L78" s="80">
        <f>K78*C78</f>
        <v>0</v>
      </c>
      <c r="M78" s="86"/>
      <c r="N78" s="90">
        <f>M78*C78</f>
        <v>0</v>
      </c>
      <c r="O78" s="11">
        <f>F78+J78+L78+N78</f>
        <v>0</v>
      </c>
      <c r="P78" s="142"/>
    </row>
    <row r="79" spans="1:16" x14ac:dyDescent="0.35">
      <c r="A79" s="46"/>
      <c r="B79" s="46"/>
      <c r="C79" s="49" t="s">
        <v>12</v>
      </c>
      <c r="D79" s="50"/>
      <c r="E79" s="60"/>
      <c r="F79" s="61">
        <f>SUM(F77:F78)</f>
        <v>0</v>
      </c>
      <c r="G79" s="136"/>
      <c r="H79" s="70">
        <f>SUM(H77:H78)</f>
        <v>0</v>
      </c>
      <c r="I79" s="70"/>
      <c r="J79" s="72">
        <f>SUM(J77:J78)</f>
        <v>0</v>
      </c>
      <c r="K79" s="81"/>
      <c r="L79" s="82">
        <f>SUM(L77:L78)</f>
        <v>0</v>
      </c>
      <c r="M79" s="91"/>
      <c r="N79" s="92">
        <f>SUM(N77:N78)</f>
        <v>0</v>
      </c>
      <c r="O79" s="51">
        <f>SUM(O77:O78)</f>
        <v>0</v>
      </c>
      <c r="P79" s="144"/>
    </row>
    <row r="80" spans="1:16" x14ac:dyDescent="0.35">
      <c r="A80" s="7"/>
      <c r="B80" s="7"/>
      <c r="C80" s="7"/>
      <c r="D80" s="8"/>
      <c r="E80" s="55"/>
      <c r="F80" s="56"/>
      <c r="G80" s="134"/>
      <c r="H80" s="65"/>
      <c r="I80" s="65"/>
      <c r="J80" s="66"/>
      <c r="K80" s="76"/>
      <c r="L80" s="80"/>
      <c r="M80" s="86"/>
      <c r="N80" s="90"/>
      <c r="O80" s="11"/>
      <c r="P80" s="142"/>
    </row>
    <row r="81" spans="1:16" x14ac:dyDescent="0.35">
      <c r="A81" s="48" t="s">
        <v>38</v>
      </c>
      <c r="B81" s="48" t="s">
        <v>122</v>
      </c>
      <c r="C81" s="43"/>
      <c r="D81" s="44"/>
      <c r="E81" s="57"/>
      <c r="F81" s="58"/>
      <c r="G81" s="135"/>
      <c r="H81" s="67"/>
      <c r="I81" s="67"/>
      <c r="J81" s="68"/>
      <c r="K81" s="78"/>
      <c r="L81" s="97"/>
      <c r="M81" s="88"/>
      <c r="N81" s="98"/>
      <c r="O81" s="45"/>
      <c r="P81" s="143"/>
    </row>
    <row r="82" spans="1:16" x14ac:dyDescent="0.35">
      <c r="A82" s="7"/>
      <c r="B82" s="14"/>
      <c r="C82" s="7"/>
      <c r="D82" s="8"/>
      <c r="E82" s="59"/>
      <c r="F82" s="56">
        <f>E82*C82</f>
        <v>0</v>
      </c>
      <c r="G82" s="134"/>
      <c r="H82" s="65">
        <f>G82*C82</f>
        <v>0</v>
      </c>
      <c r="I82" s="65"/>
      <c r="J82" s="66">
        <f>I82*H82</f>
        <v>0</v>
      </c>
      <c r="K82" s="76"/>
      <c r="L82" s="80">
        <f>K82*C82</f>
        <v>0</v>
      </c>
      <c r="M82" s="86"/>
      <c r="N82" s="90">
        <f>M82*C82</f>
        <v>0</v>
      </c>
      <c r="O82" s="11">
        <f>F82+J82+L82+N82</f>
        <v>0</v>
      </c>
      <c r="P82" s="142"/>
    </row>
    <row r="83" spans="1:16" x14ac:dyDescent="0.35">
      <c r="A83" s="7"/>
      <c r="B83" s="7"/>
      <c r="C83" s="7"/>
      <c r="D83" s="8"/>
      <c r="E83" s="55"/>
      <c r="F83" s="56">
        <f>E83*C83</f>
        <v>0</v>
      </c>
      <c r="G83" s="134"/>
      <c r="H83" s="65">
        <f>G83*C83</f>
        <v>0</v>
      </c>
      <c r="I83" s="65"/>
      <c r="J83" s="66">
        <f>I83*H83</f>
        <v>0</v>
      </c>
      <c r="K83" s="76"/>
      <c r="L83" s="80">
        <f>K83*C83</f>
        <v>0</v>
      </c>
      <c r="M83" s="86"/>
      <c r="N83" s="90">
        <f>M83*C83</f>
        <v>0</v>
      </c>
      <c r="O83" s="11">
        <f>F83+J83+L83+N83</f>
        <v>0</v>
      </c>
      <c r="P83" s="142"/>
    </row>
    <row r="84" spans="1:16" x14ac:dyDescent="0.35">
      <c r="A84" s="46"/>
      <c r="B84" s="46"/>
      <c r="C84" s="49" t="s">
        <v>12</v>
      </c>
      <c r="D84" s="50"/>
      <c r="E84" s="60"/>
      <c r="F84" s="61">
        <f>SUM(F82:F83)</f>
        <v>0</v>
      </c>
      <c r="G84" s="136"/>
      <c r="H84" s="70">
        <f>SUM(H82:H83)</f>
        <v>0</v>
      </c>
      <c r="I84" s="70"/>
      <c r="J84" s="72">
        <f>SUM(J82:J83)</f>
        <v>0</v>
      </c>
      <c r="K84" s="81"/>
      <c r="L84" s="82">
        <f>SUM(L82:L83)</f>
        <v>0</v>
      </c>
      <c r="M84" s="91"/>
      <c r="N84" s="92">
        <f>SUM(N82:N83)</f>
        <v>0</v>
      </c>
      <c r="O84" s="51">
        <f>SUM(O82:O83)</f>
        <v>0</v>
      </c>
      <c r="P84" s="144"/>
    </row>
    <row r="85" spans="1:16" x14ac:dyDescent="0.35">
      <c r="A85" s="7"/>
      <c r="B85" s="7"/>
      <c r="C85" s="7"/>
      <c r="D85" s="8"/>
      <c r="E85" s="55"/>
      <c r="F85" s="56"/>
      <c r="G85" s="134"/>
      <c r="H85" s="65"/>
      <c r="I85" s="65"/>
      <c r="J85" s="66"/>
      <c r="K85" s="76"/>
      <c r="L85" s="80"/>
      <c r="M85" s="86"/>
      <c r="N85" s="90"/>
      <c r="O85" s="11"/>
      <c r="P85" s="142"/>
    </row>
    <row r="86" spans="1:16" x14ac:dyDescent="0.35">
      <c r="A86" s="48" t="s">
        <v>39</v>
      </c>
      <c r="B86" s="100" t="s">
        <v>40</v>
      </c>
      <c r="C86" s="43"/>
      <c r="D86" s="44"/>
      <c r="E86" s="57"/>
      <c r="F86" s="58"/>
      <c r="G86" s="135"/>
      <c r="H86" s="67"/>
      <c r="I86" s="67"/>
      <c r="J86" s="68"/>
      <c r="K86" s="78"/>
      <c r="L86" s="97"/>
      <c r="M86" s="88"/>
      <c r="N86" s="98"/>
      <c r="O86" s="45"/>
      <c r="P86" s="143"/>
    </row>
    <row r="87" spans="1:16" x14ac:dyDescent="0.35">
      <c r="A87" s="7"/>
      <c r="B87" s="14"/>
      <c r="C87" s="7"/>
      <c r="D87" s="8"/>
      <c r="E87" s="59"/>
      <c r="F87" s="56">
        <f>E87*C87</f>
        <v>0</v>
      </c>
      <c r="G87" s="134"/>
      <c r="H87" s="65">
        <f>G87*C87</f>
        <v>0</v>
      </c>
      <c r="I87" s="65"/>
      <c r="J87" s="66">
        <f>I87*H87</f>
        <v>0</v>
      </c>
      <c r="K87" s="76"/>
      <c r="L87" s="80">
        <f>K87*C87</f>
        <v>0</v>
      </c>
      <c r="M87" s="86"/>
      <c r="N87" s="90">
        <f>M87*C87</f>
        <v>0</v>
      </c>
      <c r="O87" s="11">
        <f>F87+J87+L87+N87</f>
        <v>0</v>
      </c>
      <c r="P87" s="142"/>
    </row>
    <row r="88" spans="1:16" x14ac:dyDescent="0.35">
      <c r="A88" s="7"/>
      <c r="B88" s="14"/>
      <c r="C88" s="7"/>
      <c r="D88" s="15"/>
      <c r="E88" s="59"/>
      <c r="F88" s="56">
        <f>E88*C88</f>
        <v>0</v>
      </c>
      <c r="G88" s="134"/>
      <c r="H88" s="65">
        <f>G88*C88</f>
        <v>0</v>
      </c>
      <c r="I88" s="65"/>
      <c r="J88" s="66">
        <f>I88*H88</f>
        <v>0</v>
      </c>
      <c r="K88" s="76"/>
      <c r="L88" s="80">
        <f>K88*C88</f>
        <v>0</v>
      </c>
      <c r="M88" s="86"/>
      <c r="N88" s="90">
        <f>M88*C88</f>
        <v>0</v>
      </c>
      <c r="O88" s="11">
        <f>F88+J88+L88+N88</f>
        <v>0</v>
      </c>
      <c r="P88" s="142"/>
    </row>
    <row r="89" spans="1:16" x14ac:dyDescent="0.35">
      <c r="A89" s="46"/>
      <c r="B89" s="99"/>
      <c r="C89" s="49" t="s">
        <v>12</v>
      </c>
      <c r="D89" s="50"/>
      <c r="E89" s="60"/>
      <c r="F89" s="61">
        <f>SUM(F87:F88)</f>
        <v>0</v>
      </c>
      <c r="G89" s="136"/>
      <c r="H89" s="70">
        <f>SUM(H87:H88)</f>
        <v>0</v>
      </c>
      <c r="I89" s="70"/>
      <c r="J89" s="72">
        <f>SUM(J87:J88)</f>
        <v>0</v>
      </c>
      <c r="K89" s="81"/>
      <c r="L89" s="82">
        <f>SUM(L87:L88)</f>
        <v>0</v>
      </c>
      <c r="M89" s="91"/>
      <c r="N89" s="92">
        <f>SUM(N87:N88)</f>
        <v>0</v>
      </c>
      <c r="O89" s="51">
        <f>SUM(O87:O88)</f>
        <v>0</v>
      </c>
      <c r="P89" s="144"/>
    </row>
    <row r="90" spans="1:16" ht="15" thickBot="1" x14ac:dyDescent="0.4">
      <c r="A90" s="7"/>
      <c r="B90" s="7"/>
      <c r="C90" s="7"/>
      <c r="D90" s="8"/>
      <c r="E90" s="55"/>
      <c r="F90" s="56"/>
      <c r="G90" s="134"/>
      <c r="H90" s="65"/>
      <c r="I90" s="65"/>
      <c r="J90" s="66"/>
      <c r="K90" s="76"/>
      <c r="L90" s="77"/>
      <c r="M90" s="86"/>
      <c r="N90" s="87"/>
      <c r="O90" s="11"/>
      <c r="P90" s="142"/>
    </row>
    <row r="91" spans="1:16" ht="15.5" thickTop="1" thickBot="1" x14ac:dyDescent="0.4">
      <c r="A91" s="16"/>
      <c r="B91" s="52" t="s">
        <v>3</v>
      </c>
      <c r="C91" s="52"/>
      <c r="D91" s="53"/>
      <c r="E91" s="62"/>
      <c r="F91" s="63">
        <f>F11+F19+F24+F29+F34+F39+F44+F49+F54+F59+F64+F69+F74+F79+F84+F89</f>
        <v>5000</v>
      </c>
      <c r="G91" s="138"/>
      <c r="H91" s="73"/>
      <c r="I91" s="73"/>
      <c r="J91" s="74">
        <f>J11+J19+J24+J29+J34+J39+J44+J49+J54+J59+J64+J69+J74+J79+J84+J89</f>
        <v>21000</v>
      </c>
      <c r="K91" s="83"/>
      <c r="L91" s="84">
        <f>L11+L19+L24+L29+L34+L39+L44+L49+L54+L59+L64+L69+L74+L79+L84+L89</f>
        <v>300000</v>
      </c>
      <c r="M91" s="93"/>
      <c r="N91" s="94">
        <f>N11+N19+N24+N29+N34+N39+N44+N49+N54+N59+N64+N69+N74+N79+N84+N89</f>
        <v>26000</v>
      </c>
      <c r="O91" s="17">
        <f>O11+O19+O24+O29+O34+O39+O44+O49+O54+O59+O64+O69+O74+O79+O84+O89</f>
        <v>352000</v>
      </c>
      <c r="P91" s="145"/>
    </row>
    <row r="92" spans="1:16" ht="15" thickTop="1" x14ac:dyDescent="0.35"/>
    <row r="93" spans="1:16" x14ac:dyDescent="0.35">
      <c r="L93" s="18"/>
      <c r="N93" s="18"/>
      <c r="O93" s="19"/>
      <c r="P93" s="146"/>
    </row>
    <row r="95" spans="1:16" x14ac:dyDescent="0.35">
      <c r="L95" s="18"/>
      <c r="N95" s="18"/>
      <c r="O95" s="19"/>
      <c r="P95" s="146"/>
    </row>
    <row r="96" spans="1:16" x14ac:dyDescent="0.35">
      <c r="C96" s="20"/>
    </row>
    <row r="97" spans="5:16" ht="15.5" x14ac:dyDescent="0.35">
      <c r="E97" s="21"/>
      <c r="O97" s="22"/>
      <c r="P97" s="147"/>
    </row>
  </sheetData>
  <mergeCells count="10">
    <mergeCell ref="P5:P6"/>
    <mergeCell ref="O5:O6"/>
    <mergeCell ref="A5:A6"/>
    <mergeCell ref="B5:B6"/>
    <mergeCell ref="C5:C6"/>
    <mergeCell ref="D5:D6"/>
    <mergeCell ref="K5:L5"/>
    <mergeCell ref="G5:J5"/>
    <mergeCell ref="E5:F5"/>
    <mergeCell ref="M5:N5"/>
  </mergeCells>
  <pageMargins left="0.7" right="0.7" top="0.75" bottom="0.75" header="0.3" footer="0.3"/>
  <pageSetup paperSize="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7CA91C-C51B-4A70-A6FF-902DEA3EBA7E}">
  <dimension ref="A2:V100"/>
  <sheetViews>
    <sheetView zoomScale="85" zoomScaleNormal="85" workbookViewId="0">
      <pane ySplit="6" topLeftCell="A7" activePane="bottomLeft" state="frozen"/>
      <selection activeCell="B1" sqref="B1"/>
      <selection pane="bottomLeft" activeCell="B2" sqref="B2"/>
    </sheetView>
  </sheetViews>
  <sheetFormatPr defaultRowHeight="14.5" x14ac:dyDescent="0.35"/>
  <cols>
    <col min="1" max="1" width="13.90625" style="1" customWidth="1"/>
    <col min="2" max="2" width="39.6328125" style="1" customWidth="1"/>
    <col min="3" max="3" width="10.54296875" style="1" customWidth="1"/>
    <col min="4" max="4" width="6.453125" style="3" customWidth="1"/>
    <col min="5" max="5" width="8.90625" style="1" customWidth="1"/>
    <col min="6" max="6" width="12.453125" style="1" customWidth="1"/>
    <col min="7" max="7" width="7.26953125" style="20" customWidth="1"/>
    <col min="8" max="8" width="8.453125" style="1" customWidth="1"/>
    <col min="9" max="9" width="9" style="1" customWidth="1"/>
    <col min="10" max="10" width="10.453125" style="1" customWidth="1"/>
    <col min="11" max="11" width="7.54296875" style="1" customWidth="1"/>
    <col min="12" max="12" width="12.90625" style="1" customWidth="1"/>
    <col min="13" max="13" width="9.36328125" style="1" customWidth="1"/>
    <col min="14" max="14" width="12.90625" style="1" customWidth="1"/>
    <col min="15" max="15" width="16.36328125" style="1" customWidth="1"/>
    <col min="16" max="16" width="27.453125" style="140" customWidth="1"/>
    <col min="258" max="258" width="13.90625" customWidth="1"/>
    <col min="259" max="259" width="39.6328125" customWidth="1"/>
    <col min="260" max="260" width="15.6328125" customWidth="1"/>
    <col min="261" max="261" width="12.90625" customWidth="1"/>
    <col min="262" max="262" width="6.453125" customWidth="1"/>
    <col min="263" max="264" width="12.453125" customWidth="1"/>
    <col min="265" max="265" width="6.453125" customWidth="1"/>
    <col min="266" max="266" width="8.453125" customWidth="1"/>
    <col min="267" max="268" width="9" customWidth="1"/>
    <col min="269" max="269" width="7.54296875" customWidth="1"/>
    <col min="270" max="270" width="17.6328125" customWidth="1"/>
    <col min="271" max="271" width="16.36328125" customWidth="1"/>
    <col min="272" max="272" width="4.6328125" customWidth="1"/>
    <col min="514" max="514" width="13.90625" customWidth="1"/>
    <col min="515" max="515" width="39.6328125" customWidth="1"/>
    <col min="516" max="516" width="15.6328125" customWidth="1"/>
    <col min="517" max="517" width="12.90625" customWidth="1"/>
    <col min="518" max="518" width="6.453125" customWidth="1"/>
    <col min="519" max="520" width="12.453125" customWidth="1"/>
    <col min="521" max="521" width="6.453125" customWidth="1"/>
    <col min="522" max="522" width="8.453125" customWidth="1"/>
    <col min="523" max="524" width="9" customWidth="1"/>
    <col min="525" max="525" width="7.54296875" customWidth="1"/>
    <col min="526" max="526" width="17.6328125" customWidth="1"/>
    <col min="527" max="527" width="16.36328125" customWidth="1"/>
    <col min="528" max="528" width="4.6328125" customWidth="1"/>
    <col min="770" max="770" width="13.90625" customWidth="1"/>
    <col min="771" max="771" width="39.6328125" customWidth="1"/>
    <col min="772" max="772" width="15.6328125" customWidth="1"/>
    <col min="773" max="773" width="12.90625" customWidth="1"/>
    <col min="774" max="774" width="6.453125" customWidth="1"/>
    <col min="775" max="776" width="12.453125" customWidth="1"/>
    <col min="777" max="777" width="6.453125" customWidth="1"/>
    <col min="778" max="778" width="8.453125" customWidth="1"/>
    <col min="779" max="780" width="9" customWidth="1"/>
    <col min="781" max="781" width="7.54296875" customWidth="1"/>
    <col min="782" max="782" width="17.6328125" customWidth="1"/>
    <col min="783" max="783" width="16.36328125" customWidth="1"/>
    <col min="784" max="784" width="4.6328125" customWidth="1"/>
    <col min="1026" max="1026" width="13.90625" customWidth="1"/>
    <col min="1027" max="1027" width="39.6328125" customWidth="1"/>
    <col min="1028" max="1028" width="15.6328125" customWidth="1"/>
    <col min="1029" max="1029" width="12.90625" customWidth="1"/>
    <col min="1030" max="1030" width="6.453125" customWidth="1"/>
    <col min="1031" max="1032" width="12.453125" customWidth="1"/>
    <col min="1033" max="1033" width="6.453125" customWidth="1"/>
    <col min="1034" max="1034" width="8.453125" customWidth="1"/>
    <col min="1035" max="1036" width="9" customWidth="1"/>
    <col min="1037" max="1037" width="7.54296875" customWidth="1"/>
    <col min="1038" max="1038" width="17.6328125" customWidth="1"/>
    <col min="1039" max="1039" width="16.36328125" customWidth="1"/>
    <col min="1040" max="1040" width="4.6328125" customWidth="1"/>
    <col min="1282" max="1282" width="13.90625" customWidth="1"/>
    <col min="1283" max="1283" width="39.6328125" customWidth="1"/>
    <col min="1284" max="1284" width="15.6328125" customWidth="1"/>
    <col min="1285" max="1285" width="12.90625" customWidth="1"/>
    <col min="1286" max="1286" width="6.453125" customWidth="1"/>
    <col min="1287" max="1288" width="12.453125" customWidth="1"/>
    <col min="1289" max="1289" width="6.453125" customWidth="1"/>
    <col min="1290" max="1290" width="8.453125" customWidth="1"/>
    <col min="1291" max="1292" width="9" customWidth="1"/>
    <col min="1293" max="1293" width="7.54296875" customWidth="1"/>
    <col min="1294" max="1294" width="17.6328125" customWidth="1"/>
    <col min="1295" max="1295" width="16.36328125" customWidth="1"/>
    <col min="1296" max="1296" width="4.6328125" customWidth="1"/>
    <col min="1538" max="1538" width="13.90625" customWidth="1"/>
    <col min="1539" max="1539" width="39.6328125" customWidth="1"/>
    <col min="1540" max="1540" width="15.6328125" customWidth="1"/>
    <col min="1541" max="1541" width="12.90625" customWidth="1"/>
    <col min="1542" max="1542" width="6.453125" customWidth="1"/>
    <col min="1543" max="1544" width="12.453125" customWidth="1"/>
    <col min="1545" max="1545" width="6.453125" customWidth="1"/>
    <col min="1546" max="1546" width="8.453125" customWidth="1"/>
    <col min="1547" max="1548" width="9" customWidth="1"/>
    <col min="1549" max="1549" width="7.54296875" customWidth="1"/>
    <col min="1550" max="1550" width="17.6328125" customWidth="1"/>
    <col min="1551" max="1551" width="16.36328125" customWidth="1"/>
    <col min="1552" max="1552" width="4.6328125" customWidth="1"/>
    <col min="1794" max="1794" width="13.90625" customWidth="1"/>
    <col min="1795" max="1795" width="39.6328125" customWidth="1"/>
    <col min="1796" max="1796" width="15.6328125" customWidth="1"/>
    <col min="1797" max="1797" width="12.90625" customWidth="1"/>
    <col min="1798" max="1798" width="6.453125" customWidth="1"/>
    <col min="1799" max="1800" width="12.453125" customWidth="1"/>
    <col min="1801" max="1801" width="6.453125" customWidth="1"/>
    <col min="1802" max="1802" width="8.453125" customWidth="1"/>
    <col min="1803" max="1804" width="9" customWidth="1"/>
    <col min="1805" max="1805" width="7.54296875" customWidth="1"/>
    <col min="1806" max="1806" width="17.6328125" customWidth="1"/>
    <col min="1807" max="1807" width="16.36328125" customWidth="1"/>
    <col min="1808" max="1808" width="4.6328125" customWidth="1"/>
    <col min="2050" max="2050" width="13.90625" customWidth="1"/>
    <col min="2051" max="2051" width="39.6328125" customWidth="1"/>
    <col min="2052" max="2052" width="15.6328125" customWidth="1"/>
    <col min="2053" max="2053" width="12.90625" customWidth="1"/>
    <col min="2054" max="2054" width="6.453125" customWidth="1"/>
    <col min="2055" max="2056" width="12.453125" customWidth="1"/>
    <col min="2057" max="2057" width="6.453125" customWidth="1"/>
    <col min="2058" max="2058" width="8.453125" customWidth="1"/>
    <col min="2059" max="2060" width="9" customWidth="1"/>
    <col min="2061" max="2061" width="7.54296875" customWidth="1"/>
    <col min="2062" max="2062" width="17.6328125" customWidth="1"/>
    <col min="2063" max="2063" width="16.36328125" customWidth="1"/>
    <col min="2064" max="2064" width="4.6328125" customWidth="1"/>
    <col min="2306" max="2306" width="13.90625" customWidth="1"/>
    <col min="2307" max="2307" width="39.6328125" customWidth="1"/>
    <col min="2308" max="2308" width="15.6328125" customWidth="1"/>
    <col min="2309" max="2309" width="12.90625" customWidth="1"/>
    <col min="2310" max="2310" width="6.453125" customWidth="1"/>
    <col min="2311" max="2312" width="12.453125" customWidth="1"/>
    <col min="2313" max="2313" width="6.453125" customWidth="1"/>
    <col min="2314" max="2314" width="8.453125" customWidth="1"/>
    <col min="2315" max="2316" width="9" customWidth="1"/>
    <col min="2317" max="2317" width="7.54296875" customWidth="1"/>
    <col min="2318" max="2318" width="17.6328125" customWidth="1"/>
    <col min="2319" max="2319" width="16.36328125" customWidth="1"/>
    <col min="2320" max="2320" width="4.6328125" customWidth="1"/>
    <col min="2562" max="2562" width="13.90625" customWidth="1"/>
    <col min="2563" max="2563" width="39.6328125" customWidth="1"/>
    <col min="2564" max="2564" width="15.6328125" customWidth="1"/>
    <col min="2565" max="2565" width="12.90625" customWidth="1"/>
    <col min="2566" max="2566" width="6.453125" customWidth="1"/>
    <col min="2567" max="2568" width="12.453125" customWidth="1"/>
    <col min="2569" max="2569" width="6.453125" customWidth="1"/>
    <col min="2570" max="2570" width="8.453125" customWidth="1"/>
    <col min="2571" max="2572" width="9" customWidth="1"/>
    <col min="2573" max="2573" width="7.54296875" customWidth="1"/>
    <col min="2574" max="2574" width="17.6328125" customWidth="1"/>
    <col min="2575" max="2575" width="16.36328125" customWidth="1"/>
    <col min="2576" max="2576" width="4.6328125" customWidth="1"/>
    <col min="2818" max="2818" width="13.90625" customWidth="1"/>
    <col min="2819" max="2819" width="39.6328125" customWidth="1"/>
    <col min="2820" max="2820" width="15.6328125" customWidth="1"/>
    <col min="2821" max="2821" width="12.90625" customWidth="1"/>
    <col min="2822" max="2822" width="6.453125" customWidth="1"/>
    <col min="2823" max="2824" width="12.453125" customWidth="1"/>
    <col min="2825" max="2825" width="6.453125" customWidth="1"/>
    <col min="2826" max="2826" width="8.453125" customWidth="1"/>
    <col min="2827" max="2828" width="9" customWidth="1"/>
    <col min="2829" max="2829" width="7.54296875" customWidth="1"/>
    <col min="2830" max="2830" width="17.6328125" customWidth="1"/>
    <col min="2831" max="2831" width="16.36328125" customWidth="1"/>
    <col min="2832" max="2832" width="4.6328125" customWidth="1"/>
    <col min="3074" max="3074" width="13.90625" customWidth="1"/>
    <col min="3075" max="3075" width="39.6328125" customWidth="1"/>
    <col min="3076" max="3076" width="15.6328125" customWidth="1"/>
    <col min="3077" max="3077" width="12.90625" customWidth="1"/>
    <col min="3078" max="3078" width="6.453125" customWidth="1"/>
    <col min="3079" max="3080" width="12.453125" customWidth="1"/>
    <col min="3081" max="3081" width="6.453125" customWidth="1"/>
    <col min="3082" max="3082" width="8.453125" customWidth="1"/>
    <col min="3083" max="3084" width="9" customWidth="1"/>
    <col min="3085" max="3085" width="7.54296875" customWidth="1"/>
    <col min="3086" max="3086" width="17.6328125" customWidth="1"/>
    <col min="3087" max="3087" width="16.36328125" customWidth="1"/>
    <col min="3088" max="3088" width="4.6328125" customWidth="1"/>
    <col min="3330" max="3330" width="13.90625" customWidth="1"/>
    <col min="3331" max="3331" width="39.6328125" customWidth="1"/>
    <col min="3332" max="3332" width="15.6328125" customWidth="1"/>
    <col min="3333" max="3333" width="12.90625" customWidth="1"/>
    <col min="3334" max="3334" width="6.453125" customWidth="1"/>
    <col min="3335" max="3336" width="12.453125" customWidth="1"/>
    <col min="3337" max="3337" width="6.453125" customWidth="1"/>
    <col min="3338" max="3338" width="8.453125" customWidth="1"/>
    <col min="3339" max="3340" width="9" customWidth="1"/>
    <col min="3341" max="3341" width="7.54296875" customWidth="1"/>
    <col min="3342" max="3342" width="17.6328125" customWidth="1"/>
    <col min="3343" max="3343" width="16.36328125" customWidth="1"/>
    <col min="3344" max="3344" width="4.6328125" customWidth="1"/>
    <col min="3586" max="3586" width="13.90625" customWidth="1"/>
    <col min="3587" max="3587" width="39.6328125" customWidth="1"/>
    <col min="3588" max="3588" width="15.6328125" customWidth="1"/>
    <col min="3589" max="3589" width="12.90625" customWidth="1"/>
    <col min="3590" max="3590" width="6.453125" customWidth="1"/>
    <col min="3591" max="3592" width="12.453125" customWidth="1"/>
    <col min="3593" max="3593" width="6.453125" customWidth="1"/>
    <col min="3594" max="3594" width="8.453125" customWidth="1"/>
    <col min="3595" max="3596" width="9" customWidth="1"/>
    <col min="3597" max="3597" width="7.54296875" customWidth="1"/>
    <col min="3598" max="3598" width="17.6328125" customWidth="1"/>
    <col min="3599" max="3599" width="16.36328125" customWidth="1"/>
    <col min="3600" max="3600" width="4.6328125" customWidth="1"/>
    <col min="3842" max="3842" width="13.90625" customWidth="1"/>
    <col min="3843" max="3843" width="39.6328125" customWidth="1"/>
    <col min="3844" max="3844" width="15.6328125" customWidth="1"/>
    <col min="3845" max="3845" width="12.90625" customWidth="1"/>
    <col min="3846" max="3846" width="6.453125" customWidth="1"/>
    <col min="3847" max="3848" width="12.453125" customWidth="1"/>
    <col min="3849" max="3849" width="6.453125" customWidth="1"/>
    <col min="3850" max="3850" width="8.453125" customWidth="1"/>
    <col min="3851" max="3852" width="9" customWidth="1"/>
    <col min="3853" max="3853" width="7.54296875" customWidth="1"/>
    <col min="3854" max="3854" width="17.6328125" customWidth="1"/>
    <col min="3855" max="3855" width="16.36328125" customWidth="1"/>
    <col min="3856" max="3856" width="4.6328125" customWidth="1"/>
    <col min="4098" max="4098" width="13.90625" customWidth="1"/>
    <col min="4099" max="4099" width="39.6328125" customWidth="1"/>
    <col min="4100" max="4100" width="15.6328125" customWidth="1"/>
    <col min="4101" max="4101" width="12.90625" customWidth="1"/>
    <col min="4102" max="4102" width="6.453125" customWidth="1"/>
    <col min="4103" max="4104" width="12.453125" customWidth="1"/>
    <col min="4105" max="4105" width="6.453125" customWidth="1"/>
    <col min="4106" max="4106" width="8.453125" customWidth="1"/>
    <col min="4107" max="4108" width="9" customWidth="1"/>
    <col min="4109" max="4109" width="7.54296875" customWidth="1"/>
    <col min="4110" max="4110" width="17.6328125" customWidth="1"/>
    <col min="4111" max="4111" width="16.36328125" customWidth="1"/>
    <col min="4112" max="4112" width="4.6328125" customWidth="1"/>
    <col min="4354" max="4354" width="13.90625" customWidth="1"/>
    <col min="4355" max="4355" width="39.6328125" customWidth="1"/>
    <col min="4356" max="4356" width="15.6328125" customWidth="1"/>
    <col min="4357" max="4357" width="12.90625" customWidth="1"/>
    <col min="4358" max="4358" width="6.453125" customWidth="1"/>
    <col min="4359" max="4360" width="12.453125" customWidth="1"/>
    <col min="4361" max="4361" width="6.453125" customWidth="1"/>
    <col min="4362" max="4362" width="8.453125" customWidth="1"/>
    <col min="4363" max="4364" width="9" customWidth="1"/>
    <col min="4365" max="4365" width="7.54296875" customWidth="1"/>
    <col min="4366" max="4366" width="17.6328125" customWidth="1"/>
    <col min="4367" max="4367" width="16.36328125" customWidth="1"/>
    <col min="4368" max="4368" width="4.6328125" customWidth="1"/>
    <col min="4610" max="4610" width="13.90625" customWidth="1"/>
    <col min="4611" max="4611" width="39.6328125" customWidth="1"/>
    <col min="4612" max="4612" width="15.6328125" customWidth="1"/>
    <col min="4613" max="4613" width="12.90625" customWidth="1"/>
    <col min="4614" max="4614" width="6.453125" customWidth="1"/>
    <col min="4615" max="4616" width="12.453125" customWidth="1"/>
    <col min="4617" max="4617" width="6.453125" customWidth="1"/>
    <col min="4618" max="4618" width="8.453125" customWidth="1"/>
    <col min="4619" max="4620" width="9" customWidth="1"/>
    <col min="4621" max="4621" width="7.54296875" customWidth="1"/>
    <col min="4622" max="4622" width="17.6328125" customWidth="1"/>
    <col min="4623" max="4623" width="16.36328125" customWidth="1"/>
    <col min="4624" max="4624" width="4.6328125" customWidth="1"/>
    <col min="4866" max="4866" width="13.90625" customWidth="1"/>
    <col min="4867" max="4867" width="39.6328125" customWidth="1"/>
    <col min="4868" max="4868" width="15.6328125" customWidth="1"/>
    <col min="4869" max="4869" width="12.90625" customWidth="1"/>
    <col min="4870" max="4870" width="6.453125" customWidth="1"/>
    <col min="4871" max="4872" width="12.453125" customWidth="1"/>
    <col min="4873" max="4873" width="6.453125" customWidth="1"/>
    <col min="4874" max="4874" width="8.453125" customWidth="1"/>
    <col min="4875" max="4876" width="9" customWidth="1"/>
    <col min="4877" max="4877" width="7.54296875" customWidth="1"/>
    <col min="4878" max="4878" width="17.6328125" customWidth="1"/>
    <col min="4879" max="4879" width="16.36328125" customWidth="1"/>
    <col min="4880" max="4880" width="4.6328125" customWidth="1"/>
    <col min="5122" max="5122" width="13.90625" customWidth="1"/>
    <col min="5123" max="5123" width="39.6328125" customWidth="1"/>
    <col min="5124" max="5124" width="15.6328125" customWidth="1"/>
    <col min="5125" max="5125" width="12.90625" customWidth="1"/>
    <col min="5126" max="5126" width="6.453125" customWidth="1"/>
    <col min="5127" max="5128" width="12.453125" customWidth="1"/>
    <col min="5129" max="5129" width="6.453125" customWidth="1"/>
    <col min="5130" max="5130" width="8.453125" customWidth="1"/>
    <col min="5131" max="5132" width="9" customWidth="1"/>
    <col min="5133" max="5133" width="7.54296875" customWidth="1"/>
    <col min="5134" max="5134" width="17.6328125" customWidth="1"/>
    <col min="5135" max="5135" width="16.36328125" customWidth="1"/>
    <col min="5136" max="5136" width="4.6328125" customWidth="1"/>
    <col min="5378" max="5378" width="13.90625" customWidth="1"/>
    <col min="5379" max="5379" width="39.6328125" customWidth="1"/>
    <col min="5380" max="5380" width="15.6328125" customWidth="1"/>
    <col min="5381" max="5381" width="12.90625" customWidth="1"/>
    <col min="5382" max="5382" width="6.453125" customWidth="1"/>
    <col min="5383" max="5384" width="12.453125" customWidth="1"/>
    <col min="5385" max="5385" width="6.453125" customWidth="1"/>
    <col min="5386" max="5386" width="8.453125" customWidth="1"/>
    <col min="5387" max="5388" width="9" customWidth="1"/>
    <col min="5389" max="5389" width="7.54296875" customWidth="1"/>
    <col min="5390" max="5390" width="17.6328125" customWidth="1"/>
    <col min="5391" max="5391" width="16.36328125" customWidth="1"/>
    <col min="5392" max="5392" width="4.6328125" customWidth="1"/>
    <col min="5634" max="5634" width="13.90625" customWidth="1"/>
    <col min="5635" max="5635" width="39.6328125" customWidth="1"/>
    <col min="5636" max="5636" width="15.6328125" customWidth="1"/>
    <col min="5637" max="5637" width="12.90625" customWidth="1"/>
    <col min="5638" max="5638" width="6.453125" customWidth="1"/>
    <col min="5639" max="5640" width="12.453125" customWidth="1"/>
    <col min="5641" max="5641" width="6.453125" customWidth="1"/>
    <col min="5642" max="5642" width="8.453125" customWidth="1"/>
    <col min="5643" max="5644" width="9" customWidth="1"/>
    <col min="5645" max="5645" width="7.54296875" customWidth="1"/>
    <col min="5646" max="5646" width="17.6328125" customWidth="1"/>
    <col min="5647" max="5647" width="16.36328125" customWidth="1"/>
    <col min="5648" max="5648" width="4.6328125" customWidth="1"/>
    <col min="5890" max="5890" width="13.90625" customWidth="1"/>
    <col min="5891" max="5891" width="39.6328125" customWidth="1"/>
    <col min="5892" max="5892" width="15.6328125" customWidth="1"/>
    <col min="5893" max="5893" width="12.90625" customWidth="1"/>
    <col min="5894" max="5894" width="6.453125" customWidth="1"/>
    <col min="5895" max="5896" width="12.453125" customWidth="1"/>
    <col min="5897" max="5897" width="6.453125" customWidth="1"/>
    <col min="5898" max="5898" width="8.453125" customWidth="1"/>
    <col min="5899" max="5900" width="9" customWidth="1"/>
    <col min="5901" max="5901" width="7.54296875" customWidth="1"/>
    <col min="5902" max="5902" width="17.6328125" customWidth="1"/>
    <col min="5903" max="5903" width="16.36328125" customWidth="1"/>
    <col min="5904" max="5904" width="4.6328125" customWidth="1"/>
    <col min="6146" max="6146" width="13.90625" customWidth="1"/>
    <col min="6147" max="6147" width="39.6328125" customWidth="1"/>
    <col min="6148" max="6148" width="15.6328125" customWidth="1"/>
    <col min="6149" max="6149" width="12.90625" customWidth="1"/>
    <col min="6150" max="6150" width="6.453125" customWidth="1"/>
    <col min="6151" max="6152" width="12.453125" customWidth="1"/>
    <col min="6153" max="6153" width="6.453125" customWidth="1"/>
    <col min="6154" max="6154" width="8.453125" customWidth="1"/>
    <col min="6155" max="6156" width="9" customWidth="1"/>
    <col min="6157" max="6157" width="7.54296875" customWidth="1"/>
    <col min="6158" max="6158" width="17.6328125" customWidth="1"/>
    <col min="6159" max="6159" width="16.36328125" customWidth="1"/>
    <col min="6160" max="6160" width="4.6328125" customWidth="1"/>
    <col min="6402" max="6402" width="13.90625" customWidth="1"/>
    <col min="6403" max="6403" width="39.6328125" customWidth="1"/>
    <col min="6404" max="6404" width="15.6328125" customWidth="1"/>
    <col min="6405" max="6405" width="12.90625" customWidth="1"/>
    <col min="6406" max="6406" width="6.453125" customWidth="1"/>
    <col min="6407" max="6408" width="12.453125" customWidth="1"/>
    <col min="6409" max="6409" width="6.453125" customWidth="1"/>
    <col min="6410" max="6410" width="8.453125" customWidth="1"/>
    <col min="6411" max="6412" width="9" customWidth="1"/>
    <col min="6413" max="6413" width="7.54296875" customWidth="1"/>
    <col min="6414" max="6414" width="17.6328125" customWidth="1"/>
    <col min="6415" max="6415" width="16.36328125" customWidth="1"/>
    <col min="6416" max="6416" width="4.6328125" customWidth="1"/>
    <col min="6658" max="6658" width="13.90625" customWidth="1"/>
    <col min="6659" max="6659" width="39.6328125" customWidth="1"/>
    <col min="6660" max="6660" width="15.6328125" customWidth="1"/>
    <col min="6661" max="6661" width="12.90625" customWidth="1"/>
    <col min="6662" max="6662" width="6.453125" customWidth="1"/>
    <col min="6663" max="6664" width="12.453125" customWidth="1"/>
    <col min="6665" max="6665" width="6.453125" customWidth="1"/>
    <col min="6666" max="6666" width="8.453125" customWidth="1"/>
    <col min="6667" max="6668" width="9" customWidth="1"/>
    <col min="6669" max="6669" width="7.54296875" customWidth="1"/>
    <col min="6670" max="6670" width="17.6328125" customWidth="1"/>
    <col min="6671" max="6671" width="16.36328125" customWidth="1"/>
    <col min="6672" max="6672" width="4.6328125" customWidth="1"/>
    <col min="6914" max="6914" width="13.90625" customWidth="1"/>
    <col min="6915" max="6915" width="39.6328125" customWidth="1"/>
    <col min="6916" max="6916" width="15.6328125" customWidth="1"/>
    <col min="6917" max="6917" width="12.90625" customWidth="1"/>
    <col min="6918" max="6918" width="6.453125" customWidth="1"/>
    <col min="6919" max="6920" width="12.453125" customWidth="1"/>
    <col min="6921" max="6921" width="6.453125" customWidth="1"/>
    <col min="6922" max="6922" width="8.453125" customWidth="1"/>
    <col min="6923" max="6924" width="9" customWidth="1"/>
    <col min="6925" max="6925" width="7.54296875" customWidth="1"/>
    <col min="6926" max="6926" width="17.6328125" customWidth="1"/>
    <col min="6927" max="6927" width="16.36328125" customWidth="1"/>
    <col min="6928" max="6928" width="4.6328125" customWidth="1"/>
    <col min="7170" max="7170" width="13.90625" customWidth="1"/>
    <col min="7171" max="7171" width="39.6328125" customWidth="1"/>
    <col min="7172" max="7172" width="15.6328125" customWidth="1"/>
    <col min="7173" max="7173" width="12.90625" customWidth="1"/>
    <col min="7174" max="7174" width="6.453125" customWidth="1"/>
    <col min="7175" max="7176" width="12.453125" customWidth="1"/>
    <col min="7177" max="7177" width="6.453125" customWidth="1"/>
    <col min="7178" max="7178" width="8.453125" customWidth="1"/>
    <col min="7179" max="7180" width="9" customWidth="1"/>
    <col min="7181" max="7181" width="7.54296875" customWidth="1"/>
    <col min="7182" max="7182" width="17.6328125" customWidth="1"/>
    <col min="7183" max="7183" width="16.36328125" customWidth="1"/>
    <col min="7184" max="7184" width="4.6328125" customWidth="1"/>
    <col min="7426" max="7426" width="13.90625" customWidth="1"/>
    <col min="7427" max="7427" width="39.6328125" customWidth="1"/>
    <col min="7428" max="7428" width="15.6328125" customWidth="1"/>
    <col min="7429" max="7429" width="12.90625" customWidth="1"/>
    <col min="7430" max="7430" width="6.453125" customWidth="1"/>
    <col min="7431" max="7432" width="12.453125" customWidth="1"/>
    <col min="7433" max="7433" width="6.453125" customWidth="1"/>
    <col min="7434" max="7434" width="8.453125" customWidth="1"/>
    <col min="7435" max="7436" width="9" customWidth="1"/>
    <col min="7437" max="7437" width="7.54296875" customWidth="1"/>
    <col min="7438" max="7438" width="17.6328125" customWidth="1"/>
    <col min="7439" max="7439" width="16.36328125" customWidth="1"/>
    <col min="7440" max="7440" width="4.6328125" customWidth="1"/>
    <col min="7682" max="7682" width="13.90625" customWidth="1"/>
    <col min="7683" max="7683" width="39.6328125" customWidth="1"/>
    <col min="7684" max="7684" width="15.6328125" customWidth="1"/>
    <col min="7685" max="7685" width="12.90625" customWidth="1"/>
    <col min="7686" max="7686" width="6.453125" customWidth="1"/>
    <col min="7687" max="7688" width="12.453125" customWidth="1"/>
    <col min="7689" max="7689" width="6.453125" customWidth="1"/>
    <col min="7690" max="7690" width="8.453125" customWidth="1"/>
    <col min="7691" max="7692" width="9" customWidth="1"/>
    <col min="7693" max="7693" width="7.54296875" customWidth="1"/>
    <col min="7694" max="7694" width="17.6328125" customWidth="1"/>
    <col min="7695" max="7695" width="16.36328125" customWidth="1"/>
    <col min="7696" max="7696" width="4.6328125" customWidth="1"/>
    <col min="7938" max="7938" width="13.90625" customWidth="1"/>
    <col min="7939" max="7939" width="39.6328125" customWidth="1"/>
    <col min="7940" max="7940" width="15.6328125" customWidth="1"/>
    <col min="7941" max="7941" width="12.90625" customWidth="1"/>
    <col min="7942" max="7942" width="6.453125" customWidth="1"/>
    <col min="7943" max="7944" width="12.453125" customWidth="1"/>
    <col min="7945" max="7945" width="6.453125" customWidth="1"/>
    <col min="7946" max="7946" width="8.453125" customWidth="1"/>
    <col min="7947" max="7948" width="9" customWidth="1"/>
    <col min="7949" max="7949" width="7.54296875" customWidth="1"/>
    <col min="7950" max="7950" width="17.6328125" customWidth="1"/>
    <col min="7951" max="7951" width="16.36328125" customWidth="1"/>
    <col min="7952" max="7952" width="4.6328125" customWidth="1"/>
    <col min="8194" max="8194" width="13.90625" customWidth="1"/>
    <col min="8195" max="8195" width="39.6328125" customWidth="1"/>
    <col min="8196" max="8196" width="15.6328125" customWidth="1"/>
    <col min="8197" max="8197" width="12.90625" customWidth="1"/>
    <col min="8198" max="8198" width="6.453125" customWidth="1"/>
    <col min="8199" max="8200" width="12.453125" customWidth="1"/>
    <col min="8201" max="8201" width="6.453125" customWidth="1"/>
    <col min="8202" max="8202" width="8.453125" customWidth="1"/>
    <col min="8203" max="8204" width="9" customWidth="1"/>
    <col min="8205" max="8205" width="7.54296875" customWidth="1"/>
    <col min="8206" max="8206" width="17.6328125" customWidth="1"/>
    <col min="8207" max="8207" width="16.36328125" customWidth="1"/>
    <col min="8208" max="8208" width="4.6328125" customWidth="1"/>
    <col min="8450" max="8450" width="13.90625" customWidth="1"/>
    <col min="8451" max="8451" width="39.6328125" customWidth="1"/>
    <col min="8452" max="8452" width="15.6328125" customWidth="1"/>
    <col min="8453" max="8453" width="12.90625" customWidth="1"/>
    <col min="8454" max="8454" width="6.453125" customWidth="1"/>
    <col min="8455" max="8456" width="12.453125" customWidth="1"/>
    <col min="8457" max="8457" width="6.453125" customWidth="1"/>
    <col min="8458" max="8458" width="8.453125" customWidth="1"/>
    <col min="8459" max="8460" width="9" customWidth="1"/>
    <col min="8461" max="8461" width="7.54296875" customWidth="1"/>
    <col min="8462" max="8462" width="17.6328125" customWidth="1"/>
    <col min="8463" max="8463" width="16.36328125" customWidth="1"/>
    <col min="8464" max="8464" width="4.6328125" customWidth="1"/>
    <col min="8706" max="8706" width="13.90625" customWidth="1"/>
    <col min="8707" max="8707" width="39.6328125" customWidth="1"/>
    <col min="8708" max="8708" width="15.6328125" customWidth="1"/>
    <col min="8709" max="8709" width="12.90625" customWidth="1"/>
    <col min="8710" max="8710" width="6.453125" customWidth="1"/>
    <col min="8711" max="8712" width="12.453125" customWidth="1"/>
    <col min="8713" max="8713" width="6.453125" customWidth="1"/>
    <col min="8714" max="8714" width="8.453125" customWidth="1"/>
    <col min="8715" max="8716" width="9" customWidth="1"/>
    <col min="8717" max="8717" width="7.54296875" customWidth="1"/>
    <col min="8718" max="8718" width="17.6328125" customWidth="1"/>
    <col min="8719" max="8719" width="16.36328125" customWidth="1"/>
    <col min="8720" max="8720" width="4.6328125" customWidth="1"/>
    <col min="8962" max="8962" width="13.90625" customWidth="1"/>
    <col min="8963" max="8963" width="39.6328125" customWidth="1"/>
    <col min="8964" max="8964" width="15.6328125" customWidth="1"/>
    <col min="8965" max="8965" width="12.90625" customWidth="1"/>
    <col min="8966" max="8966" width="6.453125" customWidth="1"/>
    <col min="8967" max="8968" width="12.453125" customWidth="1"/>
    <col min="8969" max="8969" width="6.453125" customWidth="1"/>
    <col min="8970" max="8970" width="8.453125" customWidth="1"/>
    <col min="8971" max="8972" width="9" customWidth="1"/>
    <col min="8973" max="8973" width="7.54296875" customWidth="1"/>
    <col min="8974" max="8974" width="17.6328125" customWidth="1"/>
    <col min="8975" max="8975" width="16.36328125" customWidth="1"/>
    <col min="8976" max="8976" width="4.6328125" customWidth="1"/>
    <col min="9218" max="9218" width="13.90625" customWidth="1"/>
    <col min="9219" max="9219" width="39.6328125" customWidth="1"/>
    <col min="9220" max="9220" width="15.6328125" customWidth="1"/>
    <col min="9221" max="9221" width="12.90625" customWidth="1"/>
    <col min="9222" max="9222" width="6.453125" customWidth="1"/>
    <col min="9223" max="9224" width="12.453125" customWidth="1"/>
    <col min="9225" max="9225" width="6.453125" customWidth="1"/>
    <col min="9226" max="9226" width="8.453125" customWidth="1"/>
    <col min="9227" max="9228" width="9" customWidth="1"/>
    <col min="9229" max="9229" width="7.54296875" customWidth="1"/>
    <col min="9230" max="9230" width="17.6328125" customWidth="1"/>
    <col min="9231" max="9231" width="16.36328125" customWidth="1"/>
    <col min="9232" max="9232" width="4.6328125" customWidth="1"/>
    <col min="9474" max="9474" width="13.90625" customWidth="1"/>
    <col min="9475" max="9475" width="39.6328125" customWidth="1"/>
    <col min="9476" max="9476" width="15.6328125" customWidth="1"/>
    <col min="9477" max="9477" width="12.90625" customWidth="1"/>
    <col min="9478" max="9478" width="6.453125" customWidth="1"/>
    <col min="9479" max="9480" width="12.453125" customWidth="1"/>
    <col min="9481" max="9481" width="6.453125" customWidth="1"/>
    <col min="9482" max="9482" width="8.453125" customWidth="1"/>
    <col min="9483" max="9484" width="9" customWidth="1"/>
    <col min="9485" max="9485" width="7.54296875" customWidth="1"/>
    <col min="9486" max="9486" width="17.6328125" customWidth="1"/>
    <col min="9487" max="9487" width="16.36328125" customWidth="1"/>
    <col min="9488" max="9488" width="4.6328125" customWidth="1"/>
    <col min="9730" max="9730" width="13.90625" customWidth="1"/>
    <col min="9731" max="9731" width="39.6328125" customWidth="1"/>
    <col min="9732" max="9732" width="15.6328125" customWidth="1"/>
    <col min="9733" max="9733" width="12.90625" customWidth="1"/>
    <col min="9734" max="9734" width="6.453125" customWidth="1"/>
    <col min="9735" max="9736" width="12.453125" customWidth="1"/>
    <col min="9737" max="9737" width="6.453125" customWidth="1"/>
    <col min="9738" max="9738" width="8.453125" customWidth="1"/>
    <col min="9739" max="9740" width="9" customWidth="1"/>
    <col min="9741" max="9741" width="7.54296875" customWidth="1"/>
    <col min="9742" max="9742" width="17.6328125" customWidth="1"/>
    <col min="9743" max="9743" width="16.36328125" customWidth="1"/>
    <col min="9744" max="9744" width="4.6328125" customWidth="1"/>
    <col min="9986" max="9986" width="13.90625" customWidth="1"/>
    <col min="9987" max="9987" width="39.6328125" customWidth="1"/>
    <col min="9988" max="9988" width="15.6328125" customWidth="1"/>
    <col min="9989" max="9989" width="12.90625" customWidth="1"/>
    <col min="9990" max="9990" width="6.453125" customWidth="1"/>
    <col min="9991" max="9992" width="12.453125" customWidth="1"/>
    <col min="9993" max="9993" width="6.453125" customWidth="1"/>
    <col min="9994" max="9994" width="8.453125" customWidth="1"/>
    <col min="9995" max="9996" width="9" customWidth="1"/>
    <col min="9997" max="9997" width="7.54296875" customWidth="1"/>
    <col min="9998" max="9998" width="17.6328125" customWidth="1"/>
    <col min="9999" max="9999" width="16.36328125" customWidth="1"/>
    <col min="10000" max="10000" width="4.6328125" customWidth="1"/>
    <col min="10242" max="10242" width="13.90625" customWidth="1"/>
    <col min="10243" max="10243" width="39.6328125" customWidth="1"/>
    <col min="10244" max="10244" width="15.6328125" customWidth="1"/>
    <col min="10245" max="10245" width="12.90625" customWidth="1"/>
    <col min="10246" max="10246" width="6.453125" customWidth="1"/>
    <col min="10247" max="10248" width="12.453125" customWidth="1"/>
    <col min="10249" max="10249" width="6.453125" customWidth="1"/>
    <col min="10250" max="10250" width="8.453125" customWidth="1"/>
    <col min="10251" max="10252" width="9" customWidth="1"/>
    <col min="10253" max="10253" width="7.54296875" customWidth="1"/>
    <col min="10254" max="10254" width="17.6328125" customWidth="1"/>
    <col min="10255" max="10255" width="16.36328125" customWidth="1"/>
    <col min="10256" max="10256" width="4.6328125" customWidth="1"/>
    <col min="10498" max="10498" width="13.90625" customWidth="1"/>
    <col min="10499" max="10499" width="39.6328125" customWidth="1"/>
    <col min="10500" max="10500" width="15.6328125" customWidth="1"/>
    <col min="10501" max="10501" width="12.90625" customWidth="1"/>
    <col min="10502" max="10502" width="6.453125" customWidth="1"/>
    <col min="10503" max="10504" width="12.453125" customWidth="1"/>
    <col min="10505" max="10505" width="6.453125" customWidth="1"/>
    <col min="10506" max="10506" width="8.453125" customWidth="1"/>
    <col min="10507" max="10508" width="9" customWidth="1"/>
    <col min="10509" max="10509" width="7.54296875" customWidth="1"/>
    <col min="10510" max="10510" width="17.6328125" customWidth="1"/>
    <col min="10511" max="10511" width="16.36328125" customWidth="1"/>
    <col min="10512" max="10512" width="4.6328125" customWidth="1"/>
    <col min="10754" max="10754" width="13.90625" customWidth="1"/>
    <col min="10755" max="10755" width="39.6328125" customWidth="1"/>
    <col min="10756" max="10756" width="15.6328125" customWidth="1"/>
    <col min="10757" max="10757" width="12.90625" customWidth="1"/>
    <col min="10758" max="10758" width="6.453125" customWidth="1"/>
    <col min="10759" max="10760" width="12.453125" customWidth="1"/>
    <col min="10761" max="10761" width="6.453125" customWidth="1"/>
    <col min="10762" max="10762" width="8.453125" customWidth="1"/>
    <col min="10763" max="10764" width="9" customWidth="1"/>
    <col min="10765" max="10765" width="7.54296875" customWidth="1"/>
    <col min="10766" max="10766" width="17.6328125" customWidth="1"/>
    <col min="10767" max="10767" width="16.36328125" customWidth="1"/>
    <col min="10768" max="10768" width="4.6328125" customWidth="1"/>
    <col min="11010" max="11010" width="13.90625" customWidth="1"/>
    <col min="11011" max="11011" width="39.6328125" customWidth="1"/>
    <col min="11012" max="11012" width="15.6328125" customWidth="1"/>
    <col min="11013" max="11013" width="12.90625" customWidth="1"/>
    <col min="11014" max="11014" width="6.453125" customWidth="1"/>
    <col min="11015" max="11016" width="12.453125" customWidth="1"/>
    <col min="11017" max="11017" width="6.453125" customWidth="1"/>
    <col min="11018" max="11018" width="8.453125" customWidth="1"/>
    <col min="11019" max="11020" width="9" customWidth="1"/>
    <col min="11021" max="11021" width="7.54296875" customWidth="1"/>
    <col min="11022" max="11022" width="17.6328125" customWidth="1"/>
    <col min="11023" max="11023" width="16.36328125" customWidth="1"/>
    <col min="11024" max="11024" width="4.6328125" customWidth="1"/>
    <col min="11266" max="11266" width="13.90625" customWidth="1"/>
    <col min="11267" max="11267" width="39.6328125" customWidth="1"/>
    <col min="11268" max="11268" width="15.6328125" customWidth="1"/>
    <col min="11269" max="11269" width="12.90625" customWidth="1"/>
    <col min="11270" max="11270" width="6.453125" customWidth="1"/>
    <col min="11271" max="11272" width="12.453125" customWidth="1"/>
    <col min="11273" max="11273" width="6.453125" customWidth="1"/>
    <col min="11274" max="11274" width="8.453125" customWidth="1"/>
    <col min="11275" max="11276" width="9" customWidth="1"/>
    <col min="11277" max="11277" width="7.54296875" customWidth="1"/>
    <col min="11278" max="11278" width="17.6328125" customWidth="1"/>
    <col min="11279" max="11279" width="16.36328125" customWidth="1"/>
    <col min="11280" max="11280" width="4.6328125" customWidth="1"/>
    <col min="11522" max="11522" width="13.90625" customWidth="1"/>
    <col min="11523" max="11523" width="39.6328125" customWidth="1"/>
    <col min="11524" max="11524" width="15.6328125" customWidth="1"/>
    <col min="11525" max="11525" width="12.90625" customWidth="1"/>
    <col min="11526" max="11526" width="6.453125" customWidth="1"/>
    <col min="11527" max="11528" width="12.453125" customWidth="1"/>
    <col min="11529" max="11529" width="6.453125" customWidth="1"/>
    <col min="11530" max="11530" width="8.453125" customWidth="1"/>
    <col min="11531" max="11532" width="9" customWidth="1"/>
    <col min="11533" max="11533" width="7.54296875" customWidth="1"/>
    <col min="11534" max="11534" width="17.6328125" customWidth="1"/>
    <col min="11535" max="11535" width="16.36328125" customWidth="1"/>
    <col min="11536" max="11536" width="4.6328125" customWidth="1"/>
    <col min="11778" max="11778" width="13.90625" customWidth="1"/>
    <col min="11779" max="11779" width="39.6328125" customWidth="1"/>
    <col min="11780" max="11780" width="15.6328125" customWidth="1"/>
    <col min="11781" max="11781" width="12.90625" customWidth="1"/>
    <col min="11782" max="11782" width="6.453125" customWidth="1"/>
    <col min="11783" max="11784" width="12.453125" customWidth="1"/>
    <col min="11785" max="11785" width="6.453125" customWidth="1"/>
    <col min="11786" max="11786" width="8.453125" customWidth="1"/>
    <col min="11787" max="11788" width="9" customWidth="1"/>
    <col min="11789" max="11789" width="7.54296875" customWidth="1"/>
    <col min="11790" max="11790" width="17.6328125" customWidth="1"/>
    <col min="11791" max="11791" width="16.36328125" customWidth="1"/>
    <col min="11792" max="11792" width="4.6328125" customWidth="1"/>
    <col min="12034" max="12034" width="13.90625" customWidth="1"/>
    <col min="12035" max="12035" width="39.6328125" customWidth="1"/>
    <col min="12036" max="12036" width="15.6328125" customWidth="1"/>
    <col min="12037" max="12037" width="12.90625" customWidth="1"/>
    <col min="12038" max="12038" width="6.453125" customWidth="1"/>
    <col min="12039" max="12040" width="12.453125" customWidth="1"/>
    <col min="12041" max="12041" width="6.453125" customWidth="1"/>
    <col min="12042" max="12042" width="8.453125" customWidth="1"/>
    <col min="12043" max="12044" width="9" customWidth="1"/>
    <col min="12045" max="12045" width="7.54296875" customWidth="1"/>
    <col min="12046" max="12046" width="17.6328125" customWidth="1"/>
    <col min="12047" max="12047" width="16.36328125" customWidth="1"/>
    <col min="12048" max="12048" width="4.6328125" customWidth="1"/>
    <col min="12290" max="12290" width="13.90625" customWidth="1"/>
    <col min="12291" max="12291" width="39.6328125" customWidth="1"/>
    <col min="12292" max="12292" width="15.6328125" customWidth="1"/>
    <col min="12293" max="12293" width="12.90625" customWidth="1"/>
    <col min="12294" max="12294" width="6.453125" customWidth="1"/>
    <col min="12295" max="12296" width="12.453125" customWidth="1"/>
    <col min="12297" max="12297" width="6.453125" customWidth="1"/>
    <col min="12298" max="12298" width="8.453125" customWidth="1"/>
    <col min="12299" max="12300" width="9" customWidth="1"/>
    <col min="12301" max="12301" width="7.54296875" customWidth="1"/>
    <col min="12302" max="12302" width="17.6328125" customWidth="1"/>
    <col min="12303" max="12303" width="16.36328125" customWidth="1"/>
    <col min="12304" max="12304" width="4.6328125" customWidth="1"/>
    <col min="12546" max="12546" width="13.90625" customWidth="1"/>
    <col min="12547" max="12547" width="39.6328125" customWidth="1"/>
    <col min="12548" max="12548" width="15.6328125" customWidth="1"/>
    <col min="12549" max="12549" width="12.90625" customWidth="1"/>
    <col min="12550" max="12550" width="6.453125" customWidth="1"/>
    <col min="12551" max="12552" width="12.453125" customWidth="1"/>
    <col min="12553" max="12553" width="6.453125" customWidth="1"/>
    <col min="12554" max="12554" width="8.453125" customWidth="1"/>
    <col min="12555" max="12556" width="9" customWidth="1"/>
    <col min="12557" max="12557" width="7.54296875" customWidth="1"/>
    <col min="12558" max="12558" width="17.6328125" customWidth="1"/>
    <col min="12559" max="12559" width="16.36328125" customWidth="1"/>
    <col min="12560" max="12560" width="4.6328125" customWidth="1"/>
    <col min="12802" max="12802" width="13.90625" customWidth="1"/>
    <col min="12803" max="12803" width="39.6328125" customWidth="1"/>
    <col min="12804" max="12804" width="15.6328125" customWidth="1"/>
    <col min="12805" max="12805" width="12.90625" customWidth="1"/>
    <col min="12806" max="12806" width="6.453125" customWidth="1"/>
    <col min="12807" max="12808" width="12.453125" customWidth="1"/>
    <col min="12809" max="12809" width="6.453125" customWidth="1"/>
    <col min="12810" max="12810" width="8.453125" customWidth="1"/>
    <col min="12811" max="12812" width="9" customWidth="1"/>
    <col min="12813" max="12813" width="7.54296875" customWidth="1"/>
    <col min="12814" max="12814" width="17.6328125" customWidth="1"/>
    <col min="12815" max="12815" width="16.36328125" customWidth="1"/>
    <col min="12816" max="12816" width="4.6328125" customWidth="1"/>
    <col min="13058" max="13058" width="13.90625" customWidth="1"/>
    <col min="13059" max="13059" width="39.6328125" customWidth="1"/>
    <col min="13060" max="13060" width="15.6328125" customWidth="1"/>
    <col min="13061" max="13061" width="12.90625" customWidth="1"/>
    <col min="13062" max="13062" width="6.453125" customWidth="1"/>
    <col min="13063" max="13064" width="12.453125" customWidth="1"/>
    <col min="13065" max="13065" width="6.453125" customWidth="1"/>
    <col min="13066" max="13066" width="8.453125" customWidth="1"/>
    <col min="13067" max="13068" width="9" customWidth="1"/>
    <col min="13069" max="13069" width="7.54296875" customWidth="1"/>
    <col min="13070" max="13070" width="17.6328125" customWidth="1"/>
    <col min="13071" max="13071" width="16.36328125" customWidth="1"/>
    <col min="13072" max="13072" width="4.6328125" customWidth="1"/>
    <col min="13314" max="13314" width="13.90625" customWidth="1"/>
    <col min="13315" max="13315" width="39.6328125" customWidth="1"/>
    <col min="13316" max="13316" width="15.6328125" customWidth="1"/>
    <col min="13317" max="13317" width="12.90625" customWidth="1"/>
    <col min="13318" max="13318" width="6.453125" customWidth="1"/>
    <col min="13319" max="13320" width="12.453125" customWidth="1"/>
    <col min="13321" max="13321" width="6.453125" customWidth="1"/>
    <col min="13322" max="13322" width="8.453125" customWidth="1"/>
    <col min="13323" max="13324" width="9" customWidth="1"/>
    <col min="13325" max="13325" width="7.54296875" customWidth="1"/>
    <col min="13326" max="13326" width="17.6328125" customWidth="1"/>
    <col min="13327" max="13327" width="16.36328125" customWidth="1"/>
    <col min="13328" max="13328" width="4.6328125" customWidth="1"/>
    <col min="13570" max="13570" width="13.90625" customWidth="1"/>
    <col min="13571" max="13571" width="39.6328125" customWidth="1"/>
    <col min="13572" max="13572" width="15.6328125" customWidth="1"/>
    <col min="13573" max="13573" width="12.90625" customWidth="1"/>
    <col min="13574" max="13574" width="6.453125" customWidth="1"/>
    <col min="13575" max="13576" width="12.453125" customWidth="1"/>
    <col min="13577" max="13577" width="6.453125" customWidth="1"/>
    <col min="13578" max="13578" width="8.453125" customWidth="1"/>
    <col min="13579" max="13580" width="9" customWidth="1"/>
    <col min="13581" max="13581" width="7.54296875" customWidth="1"/>
    <col min="13582" max="13582" width="17.6328125" customWidth="1"/>
    <col min="13583" max="13583" width="16.36328125" customWidth="1"/>
    <col min="13584" max="13584" width="4.6328125" customWidth="1"/>
    <col min="13826" max="13826" width="13.90625" customWidth="1"/>
    <col min="13827" max="13827" width="39.6328125" customWidth="1"/>
    <col min="13828" max="13828" width="15.6328125" customWidth="1"/>
    <col min="13829" max="13829" width="12.90625" customWidth="1"/>
    <col min="13830" max="13830" width="6.453125" customWidth="1"/>
    <col min="13831" max="13832" width="12.453125" customWidth="1"/>
    <col min="13833" max="13833" width="6.453125" customWidth="1"/>
    <col min="13834" max="13834" width="8.453125" customWidth="1"/>
    <col min="13835" max="13836" width="9" customWidth="1"/>
    <col min="13837" max="13837" width="7.54296875" customWidth="1"/>
    <col min="13838" max="13838" width="17.6328125" customWidth="1"/>
    <col min="13839" max="13839" width="16.36328125" customWidth="1"/>
    <col min="13840" max="13840" width="4.6328125" customWidth="1"/>
    <col min="14082" max="14082" width="13.90625" customWidth="1"/>
    <col min="14083" max="14083" width="39.6328125" customWidth="1"/>
    <col min="14084" max="14084" width="15.6328125" customWidth="1"/>
    <col min="14085" max="14085" width="12.90625" customWidth="1"/>
    <col min="14086" max="14086" width="6.453125" customWidth="1"/>
    <col min="14087" max="14088" width="12.453125" customWidth="1"/>
    <col min="14089" max="14089" width="6.453125" customWidth="1"/>
    <col min="14090" max="14090" width="8.453125" customWidth="1"/>
    <col min="14091" max="14092" width="9" customWidth="1"/>
    <col min="14093" max="14093" width="7.54296875" customWidth="1"/>
    <col min="14094" max="14094" width="17.6328125" customWidth="1"/>
    <col min="14095" max="14095" width="16.36328125" customWidth="1"/>
    <col min="14096" max="14096" width="4.6328125" customWidth="1"/>
    <col min="14338" max="14338" width="13.90625" customWidth="1"/>
    <col min="14339" max="14339" width="39.6328125" customWidth="1"/>
    <col min="14340" max="14340" width="15.6328125" customWidth="1"/>
    <col min="14341" max="14341" width="12.90625" customWidth="1"/>
    <col min="14342" max="14342" width="6.453125" customWidth="1"/>
    <col min="14343" max="14344" width="12.453125" customWidth="1"/>
    <col min="14345" max="14345" width="6.453125" customWidth="1"/>
    <col min="14346" max="14346" width="8.453125" customWidth="1"/>
    <col min="14347" max="14348" width="9" customWidth="1"/>
    <col min="14349" max="14349" width="7.54296875" customWidth="1"/>
    <col min="14350" max="14350" width="17.6328125" customWidth="1"/>
    <col min="14351" max="14351" width="16.36328125" customWidth="1"/>
    <col min="14352" max="14352" width="4.6328125" customWidth="1"/>
    <col min="14594" max="14594" width="13.90625" customWidth="1"/>
    <col min="14595" max="14595" width="39.6328125" customWidth="1"/>
    <col min="14596" max="14596" width="15.6328125" customWidth="1"/>
    <col min="14597" max="14597" width="12.90625" customWidth="1"/>
    <col min="14598" max="14598" width="6.453125" customWidth="1"/>
    <col min="14599" max="14600" width="12.453125" customWidth="1"/>
    <col min="14601" max="14601" width="6.453125" customWidth="1"/>
    <col min="14602" max="14602" width="8.453125" customWidth="1"/>
    <col min="14603" max="14604" width="9" customWidth="1"/>
    <col min="14605" max="14605" width="7.54296875" customWidth="1"/>
    <col min="14606" max="14606" width="17.6328125" customWidth="1"/>
    <col min="14607" max="14607" width="16.36328125" customWidth="1"/>
    <col min="14608" max="14608" width="4.6328125" customWidth="1"/>
    <col min="14850" max="14850" width="13.90625" customWidth="1"/>
    <col min="14851" max="14851" width="39.6328125" customWidth="1"/>
    <col min="14852" max="14852" width="15.6328125" customWidth="1"/>
    <col min="14853" max="14853" width="12.90625" customWidth="1"/>
    <col min="14854" max="14854" width="6.453125" customWidth="1"/>
    <col min="14855" max="14856" width="12.453125" customWidth="1"/>
    <col min="14857" max="14857" width="6.453125" customWidth="1"/>
    <col min="14858" max="14858" width="8.453125" customWidth="1"/>
    <col min="14859" max="14860" width="9" customWidth="1"/>
    <col min="14861" max="14861" width="7.54296875" customWidth="1"/>
    <col min="14862" max="14862" width="17.6328125" customWidth="1"/>
    <col min="14863" max="14863" width="16.36328125" customWidth="1"/>
    <col min="14864" max="14864" width="4.6328125" customWidth="1"/>
    <col min="15106" max="15106" width="13.90625" customWidth="1"/>
    <col min="15107" max="15107" width="39.6328125" customWidth="1"/>
    <col min="15108" max="15108" width="15.6328125" customWidth="1"/>
    <col min="15109" max="15109" width="12.90625" customWidth="1"/>
    <col min="15110" max="15110" width="6.453125" customWidth="1"/>
    <col min="15111" max="15112" width="12.453125" customWidth="1"/>
    <col min="15113" max="15113" width="6.453125" customWidth="1"/>
    <col min="15114" max="15114" width="8.453125" customWidth="1"/>
    <col min="15115" max="15116" width="9" customWidth="1"/>
    <col min="15117" max="15117" width="7.54296875" customWidth="1"/>
    <col min="15118" max="15118" width="17.6328125" customWidth="1"/>
    <col min="15119" max="15119" width="16.36328125" customWidth="1"/>
    <col min="15120" max="15120" width="4.6328125" customWidth="1"/>
    <col min="15362" max="15362" width="13.90625" customWidth="1"/>
    <col min="15363" max="15363" width="39.6328125" customWidth="1"/>
    <col min="15364" max="15364" width="15.6328125" customWidth="1"/>
    <col min="15365" max="15365" width="12.90625" customWidth="1"/>
    <col min="15366" max="15366" width="6.453125" customWidth="1"/>
    <col min="15367" max="15368" width="12.453125" customWidth="1"/>
    <col min="15369" max="15369" width="6.453125" customWidth="1"/>
    <col min="15370" max="15370" width="8.453125" customWidth="1"/>
    <col min="15371" max="15372" width="9" customWidth="1"/>
    <col min="15373" max="15373" width="7.54296875" customWidth="1"/>
    <col min="15374" max="15374" width="17.6328125" customWidth="1"/>
    <col min="15375" max="15375" width="16.36328125" customWidth="1"/>
    <col min="15376" max="15376" width="4.6328125" customWidth="1"/>
    <col min="15618" max="15618" width="13.90625" customWidth="1"/>
    <col min="15619" max="15619" width="39.6328125" customWidth="1"/>
    <col min="15620" max="15620" width="15.6328125" customWidth="1"/>
    <col min="15621" max="15621" width="12.90625" customWidth="1"/>
    <col min="15622" max="15622" width="6.453125" customWidth="1"/>
    <col min="15623" max="15624" width="12.453125" customWidth="1"/>
    <col min="15625" max="15625" width="6.453125" customWidth="1"/>
    <col min="15626" max="15626" width="8.453125" customWidth="1"/>
    <col min="15627" max="15628" width="9" customWidth="1"/>
    <col min="15629" max="15629" width="7.54296875" customWidth="1"/>
    <col min="15630" max="15630" width="17.6328125" customWidth="1"/>
    <col min="15631" max="15631" width="16.36328125" customWidth="1"/>
    <col min="15632" max="15632" width="4.6328125" customWidth="1"/>
    <col min="15874" max="15874" width="13.90625" customWidth="1"/>
    <col min="15875" max="15875" width="39.6328125" customWidth="1"/>
    <col min="15876" max="15876" width="15.6328125" customWidth="1"/>
    <col min="15877" max="15877" width="12.90625" customWidth="1"/>
    <col min="15878" max="15878" width="6.453125" customWidth="1"/>
    <col min="15879" max="15880" width="12.453125" customWidth="1"/>
    <col min="15881" max="15881" width="6.453125" customWidth="1"/>
    <col min="15882" max="15882" width="8.453125" customWidth="1"/>
    <col min="15883" max="15884" width="9" customWidth="1"/>
    <col min="15885" max="15885" width="7.54296875" customWidth="1"/>
    <col min="15886" max="15886" width="17.6328125" customWidth="1"/>
    <col min="15887" max="15887" width="16.36328125" customWidth="1"/>
    <col min="15888" max="15888" width="4.6328125" customWidth="1"/>
    <col min="16130" max="16130" width="13.90625" customWidth="1"/>
    <col min="16131" max="16131" width="39.6328125" customWidth="1"/>
    <col min="16132" max="16132" width="15.6328125" customWidth="1"/>
    <col min="16133" max="16133" width="12.90625" customWidth="1"/>
    <col min="16134" max="16134" width="6.453125" customWidth="1"/>
    <col min="16135" max="16136" width="12.453125" customWidth="1"/>
    <col min="16137" max="16137" width="6.453125" customWidth="1"/>
    <col min="16138" max="16138" width="8.453125" customWidth="1"/>
    <col min="16139" max="16140" width="9" customWidth="1"/>
    <col min="16141" max="16141" width="7.54296875" customWidth="1"/>
    <col min="16142" max="16142" width="17.6328125" customWidth="1"/>
    <col min="16143" max="16143" width="16.36328125" customWidth="1"/>
    <col min="16144" max="16144" width="4.6328125" customWidth="1"/>
  </cols>
  <sheetData>
    <row r="2" spans="1:22" x14ac:dyDescent="0.35">
      <c r="B2" s="102" t="s">
        <v>133</v>
      </c>
      <c r="C2" s="101" t="s">
        <v>77</v>
      </c>
      <c r="D2" s="103">
        <v>2</v>
      </c>
    </row>
    <row r="3" spans="1:22" x14ac:dyDescent="0.35">
      <c r="A3" s="101"/>
      <c r="B3" s="2"/>
      <c r="C3" s="101" t="s">
        <v>78</v>
      </c>
      <c r="D3" s="103" t="str">
        <f>Summary!C9</f>
        <v>Sitework</v>
      </c>
    </row>
    <row r="4" spans="1:22" ht="15" thickBot="1" x14ac:dyDescent="0.4">
      <c r="O4" s="4"/>
      <c r="P4" s="141"/>
      <c r="Q4" s="5"/>
      <c r="V4" s="6"/>
    </row>
    <row r="5" spans="1:22" ht="15.5" thickTop="1" thickBot="1" x14ac:dyDescent="0.4">
      <c r="A5" s="121" t="s">
        <v>74</v>
      </c>
      <c r="B5" s="119" t="s">
        <v>80</v>
      </c>
      <c r="C5" s="119" t="s">
        <v>4</v>
      </c>
      <c r="D5" s="119" t="s">
        <v>5</v>
      </c>
      <c r="E5" s="128" t="s">
        <v>1</v>
      </c>
      <c r="F5" s="129"/>
      <c r="G5" s="125" t="s">
        <v>2</v>
      </c>
      <c r="H5" s="126"/>
      <c r="I5" s="126"/>
      <c r="J5" s="127"/>
      <c r="K5" s="123" t="s">
        <v>84</v>
      </c>
      <c r="L5" s="124"/>
      <c r="M5" s="130" t="s">
        <v>75</v>
      </c>
      <c r="N5" s="131"/>
      <c r="O5" s="119" t="s">
        <v>3</v>
      </c>
      <c r="P5" s="119" t="s">
        <v>112</v>
      </c>
      <c r="Q5" s="5"/>
    </row>
    <row r="6" spans="1:22" ht="31" customHeight="1" thickTop="1" thickBot="1" x14ac:dyDescent="0.4">
      <c r="A6" s="122"/>
      <c r="B6" s="120"/>
      <c r="C6" s="120"/>
      <c r="D6" s="120"/>
      <c r="E6" s="54" t="s">
        <v>65</v>
      </c>
      <c r="F6" s="54" t="s">
        <v>66</v>
      </c>
      <c r="G6" s="133" t="s">
        <v>67</v>
      </c>
      <c r="H6" s="64" t="s">
        <v>68</v>
      </c>
      <c r="I6" s="64" t="s">
        <v>69</v>
      </c>
      <c r="J6" s="64" t="s">
        <v>70</v>
      </c>
      <c r="K6" s="75" t="s">
        <v>65</v>
      </c>
      <c r="L6" s="75" t="s">
        <v>71</v>
      </c>
      <c r="M6" s="85" t="s">
        <v>65</v>
      </c>
      <c r="N6" s="85" t="s">
        <v>76</v>
      </c>
      <c r="O6" s="120"/>
      <c r="P6" s="120"/>
      <c r="Q6" s="9"/>
      <c r="R6" s="10"/>
      <c r="S6" s="10"/>
      <c r="T6" s="10"/>
    </row>
    <row r="7" spans="1:22" ht="15" thickTop="1" x14ac:dyDescent="0.35">
      <c r="A7" s="7"/>
      <c r="B7" s="7"/>
      <c r="C7" s="7"/>
      <c r="D7" s="8"/>
      <c r="E7" s="55"/>
      <c r="F7" s="56"/>
      <c r="G7" s="134"/>
      <c r="H7" s="65"/>
      <c r="I7" s="65"/>
      <c r="J7" s="66"/>
      <c r="K7" s="76"/>
      <c r="L7" s="77"/>
      <c r="M7" s="86"/>
      <c r="N7" s="87"/>
      <c r="O7" s="11"/>
      <c r="P7" s="142"/>
      <c r="Q7" s="6"/>
    </row>
    <row r="8" spans="1:22" x14ac:dyDescent="0.35">
      <c r="A8" s="48" t="s">
        <v>72</v>
      </c>
      <c r="B8" s="48" t="s">
        <v>73</v>
      </c>
      <c r="C8" s="43"/>
      <c r="D8" s="44"/>
      <c r="E8" s="57"/>
      <c r="F8" s="58"/>
      <c r="G8" s="135"/>
      <c r="H8" s="67"/>
      <c r="I8" s="67"/>
      <c r="J8" s="68"/>
      <c r="K8" s="78"/>
      <c r="L8" s="79"/>
      <c r="M8" s="88"/>
      <c r="N8" s="89"/>
      <c r="O8" s="45"/>
      <c r="P8" s="143"/>
      <c r="Q8" s="6"/>
    </row>
    <row r="9" spans="1:22" x14ac:dyDescent="0.35">
      <c r="A9" s="7"/>
      <c r="B9" s="7"/>
      <c r="D9" s="8"/>
      <c r="E9" s="59"/>
      <c r="F9" s="56">
        <f>E9*C9</f>
        <v>0</v>
      </c>
      <c r="G9" s="134"/>
      <c r="H9" s="65"/>
      <c r="I9" s="69"/>
      <c r="J9" s="66">
        <f>I9*H9</f>
        <v>0</v>
      </c>
      <c r="K9" s="76"/>
      <c r="L9" s="80">
        <f>K9*C9</f>
        <v>0</v>
      </c>
      <c r="M9" s="86"/>
      <c r="N9" s="90">
        <f>M9*C9</f>
        <v>0</v>
      </c>
      <c r="O9" s="11">
        <f>F9+J9+L9+N9</f>
        <v>0</v>
      </c>
      <c r="P9" s="142"/>
      <c r="Q9" s="6"/>
    </row>
    <row r="10" spans="1:22" x14ac:dyDescent="0.35">
      <c r="A10" s="12"/>
      <c r="B10" s="7"/>
      <c r="D10" s="8"/>
      <c r="E10" s="59"/>
      <c r="F10" s="56">
        <f>E10*C10</f>
        <v>0</v>
      </c>
      <c r="G10" s="134"/>
      <c r="H10" s="65"/>
      <c r="I10" s="69"/>
      <c r="J10" s="66">
        <f>I10*H10</f>
        <v>0</v>
      </c>
      <c r="K10" s="76"/>
      <c r="L10" s="80">
        <f>K10*C10</f>
        <v>0</v>
      </c>
      <c r="M10" s="86"/>
      <c r="N10" s="90">
        <f>M10*C10</f>
        <v>0</v>
      </c>
      <c r="O10" s="11">
        <f>F10+J10+L10+N10</f>
        <v>0</v>
      </c>
      <c r="P10" s="142"/>
      <c r="Q10" s="13"/>
    </row>
    <row r="11" spans="1:22" x14ac:dyDescent="0.35">
      <c r="A11" s="47"/>
      <c r="B11" s="46"/>
      <c r="C11" s="49" t="s">
        <v>12</v>
      </c>
      <c r="D11" s="50"/>
      <c r="E11" s="60"/>
      <c r="F11" s="61">
        <f>SUM(F9:F10)</f>
        <v>0</v>
      </c>
      <c r="G11" s="136"/>
      <c r="H11" s="70"/>
      <c r="I11" s="71"/>
      <c r="J11" s="72">
        <f>SUM(J9:J10)</f>
        <v>0</v>
      </c>
      <c r="K11" s="81"/>
      <c r="L11" s="82">
        <f>SUM(L9:L10)</f>
        <v>0</v>
      </c>
      <c r="M11" s="139"/>
      <c r="N11" s="92">
        <f>SUM(N9:N10)</f>
        <v>0</v>
      </c>
      <c r="O11" s="51">
        <f>SUM(O9:O10)</f>
        <v>0</v>
      </c>
      <c r="P11" s="144" t="s">
        <v>114</v>
      </c>
    </row>
    <row r="12" spans="1:22" x14ac:dyDescent="0.35">
      <c r="A12" s="12"/>
      <c r="B12" s="7"/>
      <c r="C12" s="7"/>
      <c r="D12" s="8"/>
      <c r="E12" s="55"/>
      <c r="F12" s="56"/>
      <c r="G12" s="134"/>
      <c r="H12" s="65"/>
      <c r="I12" s="69"/>
      <c r="J12" s="66"/>
      <c r="K12" s="76"/>
      <c r="L12" s="80"/>
      <c r="M12" s="86"/>
      <c r="N12" s="90"/>
      <c r="O12" s="11"/>
      <c r="P12" s="142"/>
    </row>
    <row r="13" spans="1:22" x14ac:dyDescent="0.35">
      <c r="A13" s="48" t="s">
        <v>6</v>
      </c>
      <c r="B13" s="48" t="s">
        <v>7</v>
      </c>
      <c r="C13" s="43"/>
      <c r="D13" s="44"/>
      <c r="E13" s="57"/>
      <c r="F13" s="58"/>
      <c r="G13" s="135"/>
      <c r="H13" s="67"/>
      <c r="I13" s="67"/>
      <c r="J13" s="68"/>
      <c r="K13" s="78"/>
      <c r="L13" s="79"/>
      <c r="M13" s="88"/>
      <c r="N13" s="89"/>
      <c r="O13" s="45"/>
      <c r="P13" s="143"/>
      <c r="Q13" s="6"/>
    </row>
    <row r="14" spans="1:22" x14ac:dyDescent="0.35">
      <c r="A14" s="7"/>
      <c r="B14" s="7" t="s">
        <v>8</v>
      </c>
      <c r="C14" s="1">
        <v>1600</v>
      </c>
      <c r="D14" s="8" t="s">
        <v>9</v>
      </c>
      <c r="E14" s="59"/>
      <c r="F14" s="56">
        <f>E14*C14</f>
        <v>0</v>
      </c>
      <c r="G14" s="134">
        <v>0.1</v>
      </c>
      <c r="H14" s="65">
        <f>G14*C14</f>
        <v>160</v>
      </c>
      <c r="I14" s="69">
        <v>75</v>
      </c>
      <c r="J14" s="66">
        <f>I14*H14</f>
        <v>12000</v>
      </c>
      <c r="K14" s="76"/>
      <c r="L14" s="80">
        <f>K14*C14</f>
        <v>0</v>
      </c>
      <c r="M14" s="86">
        <v>4</v>
      </c>
      <c r="N14" s="90">
        <f>M14*C14</f>
        <v>6400</v>
      </c>
      <c r="O14" s="11">
        <f>F14+J14+L14+N14</f>
        <v>18400</v>
      </c>
      <c r="P14" s="142"/>
      <c r="Q14" s="6"/>
    </row>
    <row r="15" spans="1:22" x14ac:dyDescent="0.35">
      <c r="A15" s="12"/>
      <c r="B15" s="7" t="s">
        <v>10</v>
      </c>
      <c r="C15" s="1">
        <v>1000</v>
      </c>
      <c r="D15" s="8" t="s">
        <v>11</v>
      </c>
      <c r="E15" s="59"/>
      <c r="F15" s="56">
        <f>E15*C15</f>
        <v>0</v>
      </c>
      <c r="G15" s="134">
        <v>0.3</v>
      </c>
      <c r="H15" s="65">
        <f>G15*C15</f>
        <v>300</v>
      </c>
      <c r="I15" s="69">
        <v>80</v>
      </c>
      <c r="J15" s="66">
        <f>I15*H15</f>
        <v>24000</v>
      </c>
      <c r="K15" s="76"/>
      <c r="L15" s="80">
        <f>K15*C15</f>
        <v>0</v>
      </c>
      <c r="M15" s="86">
        <v>20</v>
      </c>
      <c r="N15" s="90">
        <f>M15*C15</f>
        <v>20000</v>
      </c>
      <c r="O15" s="11">
        <f>F15+J15+L15+N15</f>
        <v>44000</v>
      </c>
      <c r="P15" s="142"/>
      <c r="Q15" s="13"/>
    </row>
    <row r="16" spans="1:22" x14ac:dyDescent="0.35">
      <c r="A16" s="12"/>
      <c r="B16" s="2" t="s">
        <v>115</v>
      </c>
      <c r="C16" s="7">
        <v>1000</v>
      </c>
      <c r="D16" s="8" t="s">
        <v>11</v>
      </c>
      <c r="E16" s="59"/>
      <c r="F16" s="56">
        <f>E16*C16</f>
        <v>0</v>
      </c>
      <c r="G16" s="134">
        <v>0.2</v>
      </c>
      <c r="H16" s="65">
        <f>G16*C16</f>
        <v>200</v>
      </c>
      <c r="I16" s="69">
        <v>80</v>
      </c>
      <c r="J16" s="66">
        <f>I16*H16</f>
        <v>16000</v>
      </c>
      <c r="K16" s="76"/>
      <c r="L16" s="80">
        <f>K16*C16</f>
        <v>0</v>
      </c>
      <c r="M16" s="86">
        <v>2</v>
      </c>
      <c r="N16" s="90">
        <f>M16*C16</f>
        <v>2000</v>
      </c>
      <c r="O16" s="11">
        <f>F16+J16+L16+N16</f>
        <v>18000</v>
      </c>
      <c r="P16" s="142"/>
      <c r="Q16" s="13"/>
    </row>
    <row r="17" spans="1:17" x14ac:dyDescent="0.35">
      <c r="A17" s="12"/>
      <c r="B17" s="2" t="s">
        <v>116</v>
      </c>
      <c r="C17" s="7">
        <v>1500</v>
      </c>
      <c r="D17" s="8" t="s">
        <v>11</v>
      </c>
      <c r="E17" s="59">
        <v>2</v>
      </c>
      <c r="F17" s="56">
        <f>E17*C17</f>
        <v>3000</v>
      </c>
      <c r="G17" s="134">
        <v>0.2</v>
      </c>
      <c r="H17" s="65">
        <f>G17*C17</f>
        <v>300</v>
      </c>
      <c r="I17" s="69">
        <v>80</v>
      </c>
      <c r="J17" s="66">
        <f>I17*H17</f>
        <v>24000</v>
      </c>
      <c r="K17" s="76"/>
      <c r="L17" s="80">
        <f>K17*C17</f>
        <v>0</v>
      </c>
      <c r="M17" s="86">
        <v>10</v>
      </c>
      <c r="N17" s="90">
        <f>M17*C17</f>
        <v>15000</v>
      </c>
      <c r="O17" s="11">
        <f>F17+J17+L17+N17</f>
        <v>42000</v>
      </c>
      <c r="P17" s="142"/>
      <c r="Q17" s="13"/>
    </row>
    <row r="18" spans="1:17" x14ac:dyDescent="0.35">
      <c r="A18" s="12"/>
      <c r="B18" s="14" t="s">
        <v>117</v>
      </c>
      <c r="C18" s="7">
        <v>400</v>
      </c>
      <c r="D18" s="15" t="s">
        <v>11</v>
      </c>
      <c r="E18" s="59">
        <v>50</v>
      </c>
      <c r="F18" s="56">
        <f>E18*C18</f>
        <v>20000</v>
      </c>
      <c r="G18" s="134"/>
      <c r="H18" s="65">
        <f>G18*C18</f>
        <v>0</v>
      </c>
      <c r="I18" s="69"/>
      <c r="J18" s="66">
        <f>I18*H18</f>
        <v>0</v>
      </c>
      <c r="K18" s="76"/>
      <c r="L18" s="80">
        <f>K18*C18</f>
        <v>0</v>
      </c>
      <c r="M18" s="86"/>
      <c r="N18" s="90">
        <f>M18*C18</f>
        <v>0</v>
      </c>
      <c r="O18" s="11">
        <f>F18+J18+L18+N18</f>
        <v>20000</v>
      </c>
      <c r="P18" s="142"/>
      <c r="Q18" s="13"/>
    </row>
    <row r="19" spans="1:17" x14ac:dyDescent="0.35">
      <c r="A19" s="12"/>
      <c r="B19" s="14" t="s">
        <v>121</v>
      </c>
      <c r="C19" s="7">
        <v>1600</v>
      </c>
      <c r="D19" s="15" t="s">
        <v>9</v>
      </c>
      <c r="E19" s="59"/>
      <c r="F19" s="56">
        <f>E19*C19</f>
        <v>0</v>
      </c>
      <c r="G19" s="134">
        <v>0.2</v>
      </c>
      <c r="H19" s="65">
        <f>G19*C19</f>
        <v>320</v>
      </c>
      <c r="I19" s="69">
        <v>75</v>
      </c>
      <c r="J19" s="66">
        <f>I19*H19</f>
        <v>24000</v>
      </c>
      <c r="K19" s="76"/>
      <c r="L19" s="80">
        <f>K19*C19</f>
        <v>0</v>
      </c>
      <c r="M19" s="86">
        <v>4</v>
      </c>
      <c r="N19" s="90">
        <f>M19*C19</f>
        <v>6400</v>
      </c>
      <c r="O19" s="11">
        <f>F19+J19+L19+N19</f>
        <v>30400</v>
      </c>
      <c r="P19" s="142"/>
      <c r="Q19" s="13"/>
    </row>
    <row r="20" spans="1:17" x14ac:dyDescent="0.35">
      <c r="A20" s="12"/>
      <c r="B20" s="14" t="s">
        <v>128</v>
      </c>
      <c r="C20" s="7">
        <v>1</v>
      </c>
      <c r="D20" s="15" t="s">
        <v>105</v>
      </c>
      <c r="E20" s="59"/>
      <c r="F20" s="56">
        <f>E20*C20</f>
        <v>0</v>
      </c>
      <c r="G20" s="134"/>
      <c r="H20" s="65">
        <f t="shared" ref="H20:H21" si="0">G20*C20</f>
        <v>0</v>
      </c>
      <c r="I20" s="69"/>
      <c r="J20" s="66">
        <f>I20*H20</f>
        <v>0</v>
      </c>
      <c r="K20" s="76">
        <v>1</v>
      </c>
      <c r="L20" s="80">
        <v>40000</v>
      </c>
      <c r="M20" s="86">
        <v>4</v>
      </c>
      <c r="N20" s="90">
        <f>M20*C20</f>
        <v>4</v>
      </c>
      <c r="O20" s="11">
        <f>F20+J20+L20+N20</f>
        <v>40004</v>
      </c>
      <c r="P20" s="142"/>
      <c r="Q20" s="13"/>
    </row>
    <row r="21" spans="1:17" x14ac:dyDescent="0.35">
      <c r="A21" s="12"/>
      <c r="B21" s="14" t="s">
        <v>129</v>
      </c>
      <c r="C21" s="7">
        <v>1000</v>
      </c>
      <c r="D21" s="15" t="s">
        <v>19</v>
      </c>
      <c r="E21" s="59">
        <v>1</v>
      </c>
      <c r="F21" s="56">
        <f>E21*C21</f>
        <v>1000</v>
      </c>
      <c r="G21" s="134">
        <v>0.1</v>
      </c>
      <c r="H21" s="65">
        <f t="shared" si="0"/>
        <v>100</v>
      </c>
      <c r="I21" s="69">
        <v>70</v>
      </c>
      <c r="J21" s="66">
        <f>I21*H21</f>
        <v>7000</v>
      </c>
      <c r="K21" s="76"/>
      <c r="L21" s="80">
        <f>K21*C21</f>
        <v>0</v>
      </c>
      <c r="M21" s="86"/>
      <c r="N21" s="90">
        <f>M21*C21</f>
        <v>0</v>
      </c>
      <c r="O21" s="11">
        <f>F21+J21+L21+N21</f>
        <v>8000</v>
      </c>
      <c r="P21" s="142"/>
      <c r="Q21" s="13"/>
    </row>
    <row r="22" spans="1:17" x14ac:dyDescent="0.35">
      <c r="A22" s="47"/>
      <c r="B22" s="46"/>
      <c r="C22" s="49" t="s">
        <v>12</v>
      </c>
      <c r="D22" s="50"/>
      <c r="E22" s="60"/>
      <c r="F22" s="61">
        <f>SUM(F14:F21)</f>
        <v>24000</v>
      </c>
      <c r="G22" s="136"/>
      <c r="H22" s="70"/>
      <c r="I22" s="71"/>
      <c r="J22" s="72">
        <f>SUM(J14:J21)</f>
        <v>107000</v>
      </c>
      <c r="K22" s="81"/>
      <c r="L22" s="82">
        <f>SUM(L14:L21)</f>
        <v>40000</v>
      </c>
      <c r="M22" s="91"/>
      <c r="N22" s="92">
        <f>SUM(N14:N21)</f>
        <v>49804</v>
      </c>
      <c r="O22" s="51">
        <f>SUM(O14:O21)</f>
        <v>220804</v>
      </c>
      <c r="P22" s="144"/>
    </row>
    <row r="23" spans="1:17" x14ac:dyDescent="0.35">
      <c r="A23" s="12"/>
      <c r="B23" s="7"/>
      <c r="C23" s="7"/>
      <c r="D23" s="8"/>
      <c r="E23" s="55"/>
      <c r="F23" s="56"/>
      <c r="G23" s="134"/>
      <c r="H23" s="65"/>
      <c r="I23" s="69"/>
      <c r="J23" s="66"/>
      <c r="K23" s="76"/>
      <c r="L23" s="80"/>
      <c r="M23" s="86"/>
      <c r="N23" s="90"/>
      <c r="O23" s="11"/>
      <c r="P23" s="142"/>
    </row>
    <row r="24" spans="1:17" x14ac:dyDescent="0.35">
      <c r="A24" s="95" t="s">
        <v>13</v>
      </c>
      <c r="B24" s="48" t="s">
        <v>14</v>
      </c>
      <c r="C24" s="43"/>
      <c r="D24" s="44"/>
      <c r="E24" s="57"/>
      <c r="F24" s="58"/>
      <c r="G24" s="135"/>
      <c r="H24" s="67"/>
      <c r="I24" s="96"/>
      <c r="J24" s="68"/>
      <c r="K24" s="78"/>
      <c r="L24" s="97"/>
      <c r="M24" s="88"/>
      <c r="N24" s="98"/>
      <c r="O24" s="45"/>
      <c r="P24" s="143"/>
    </row>
    <row r="25" spans="1:17" x14ac:dyDescent="0.35">
      <c r="A25" s="12"/>
      <c r="B25" s="14" t="s">
        <v>118</v>
      </c>
      <c r="C25" s="7">
        <v>800</v>
      </c>
      <c r="D25" s="8" t="s">
        <v>108</v>
      </c>
      <c r="E25" s="59">
        <v>10</v>
      </c>
      <c r="F25" s="56">
        <f t="shared" ref="F25:F26" si="1">E25*C25</f>
        <v>8000</v>
      </c>
      <c r="G25" s="134">
        <v>0.2</v>
      </c>
      <c r="H25" s="65">
        <f t="shared" ref="H25:H26" si="2">G25*C25</f>
        <v>160</v>
      </c>
      <c r="I25" s="69">
        <v>80</v>
      </c>
      <c r="J25" s="66">
        <f t="shared" ref="J25:N27" si="3">I25*H25</f>
        <v>12800</v>
      </c>
      <c r="K25" s="76"/>
      <c r="L25" s="80">
        <f t="shared" ref="L25:L26" si="4">K25*C25</f>
        <v>0</v>
      </c>
      <c r="M25" s="86"/>
      <c r="N25" s="90">
        <f>M25*C25</f>
        <v>0</v>
      </c>
      <c r="O25" s="11">
        <f>F25+J25+L25+N25</f>
        <v>20800</v>
      </c>
      <c r="P25" s="142"/>
      <c r="Q25" s="13"/>
    </row>
    <row r="26" spans="1:17" x14ac:dyDescent="0.35">
      <c r="A26" s="12"/>
      <c r="B26" s="14" t="s">
        <v>119</v>
      </c>
      <c r="C26" s="1">
        <v>12</v>
      </c>
      <c r="D26" s="8" t="s">
        <v>120</v>
      </c>
      <c r="E26" s="59">
        <v>500</v>
      </c>
      <c r="F26" s="56">
        <f t="shared" si="1"/>
        <v>6000</v>
      </c>
      <c r="G26" s="134">
        <v>16</v>
      </c>
      <c r="H26" s="65">
        <f t="shared" si="2"/>
        <v>192</v>
      </c>
      <c r="I26" s="69">
        <v>80</v>
      </c>
      <c r="J26" s="66">
        <f t="shared" si="3"/>
        <v>15360</v>
      </c>
      <c r="K26" s="76"/>
      <c r="L26" s="80">
        <f t="shared" si="4"/>
        <v>0</v>
      </c>
      <c r="M26" s="86"/>
      <c r="N26" s="90">
        <f>M26*C26</f>
        <v>0</v>
      </c>
      <c r="O26" s="11">
        <f>F26+J26+L26+N26</f>
        <v>21360</v>
      </c>
      <c r="P26" s="142"/>
      <c r="Q26" s="10"/>
    </row>
    <row r="27" spans="1:17" x14ac:dyDescent="0.35">
      <c r="A27" s="47"/>
      <c r="B27" s="46"/>
      <c r="C27" s="49" t="s">
        <v>12</v>
      </c>
      <c r="D27" s="50"/>
      <c r="E27" s="60"/>
      <c r="F27" s="61">
        <f>SUM(F25:F26)</f>
        <v>14000</v>
      </c>
      <c r="G27" s="136"/>
      <c r="H27" s="70"/>
      <c r="I27" s="71"/>
      <c r="J27" s="72">
        <f t="shared" si="3"/>
        <v>0</v>
      </c>
      <c r="K27" s="81"/>
      <c r="L27" s="82">
        <f t="shared" si="3"/>
        <v>0</v>
      </c>
      <c r="M27" s="91"/>
      <c r="N27" s="92">
        <f t="shared" si="3"/>
        <v>0</v>
      </c>
      <c r="O27" s="51">
        <f>SUM(O25:O26)</f>
        <v>42160</v>
      </c>
      <c r="P27" s="144"/>
    </row>
    <row r="28" spans="1:17" x14ac:dyDescent="0.35">
      <c r="A28" s="12"/>
      <c r="B28" s="7"/>
      <c r="C28" s="7"/>
      <c r="D28" s="8"/>
      <c r="E28" s="55"/>
      <c r="F28" s="56"/>
      <c r="G28" s="134"/>
      <c r="H28" s="65"/>
      <c r="I28" s="69"/>
      <c r="J28" s="66"/>
      <c r="K28" s="76"/>
      <c r="L28" s="80"/>
      <c r="M28" s="86"/>
      <c r="N28" s="90"/>
      <c r="O28" s="11"/>
      <c r="P28" s="142"/>
    </row>
    <row r="29" spans="1:17" x14ac:dyDescent="0.35">
      <c r="A29" s="95" t="s">
        <v>15</v>
      </c>
      <c r="B29" s="48" t="s">
        <v>16</v>
      </c>
      <c r="C29" s="43"/>
      <c r="D29" s="44"/>
      <c r="E29" s="57"/>
      <c r="F29" s="58"/>
      <c r="G29" s="135"/>
      <c r="H29" s="67"/>
      <c r="I29" s="96"/>
      <c r="J29" s="68"/>
      <c r="K29" s="78"/>
      <c r="L29" s="97"/>
      <c r="M29" s="88"/>
      <c r="N29" s="98"/>
      <c r="O29" s="45"/>
      <c r="P29" s="143"/>
    </row>
    <row r="30" spans="1:17" x14ac:dyDescent="0.35">
      <c r="A30" s="12"/>
      <c r="B30" s="7"/>
      <c r="C30" s="7"/>
      <c r="D30" s="8"/>
      <c r="E30" s="55"/>
      <c r="F30" s="56">
        <f>E30*C30</f>
        <v>0</v>
      </c>
      <c r="G30" s="134"/>
      <c r="H30" s="65">
        <f>G30*C30</f>
        <v>0</v>
      </c>
      <c r="I30" s="69"/>
      <c r="J30" s="66">
        <f>I30*H30</f>
        <v>0</v>
      </c>
      <c r="K30" s="76"/>
      <c r="L30" s="80">
        <f>K30*C30</f>
        <v>0</v>
      </c>
      <c r="M30" s="86"/>
      <c r="N30" s="90">
        <f>M30*C30</f>
        <v>0</v>
      </c>
      <c r="O30" s="11">
        <f>F30+J30+L30+N30</f>
        <v>0</v>
      </c>
      <c r="P30" s="142"/>
    </row>
    <row r="31" spans="1:17" x14ac:dyDescent="0.35">
      <c r="A31" s="12"/>
      <c r="B31" s="7"/>
      <c r="C31" s="7"/>
      <c r="D31" s="8"/>
      <c r="E31" s="55"/>
      <c r="F31" s="56">
        <f>E31*C31</f>
        <v>0</v>
      </c>
      <c r="G31" s="134"/>
      <c r="H31" s="65">
        <f>G31*C31</f>
        <v>0</v>
      </c>
      <c r="I31" s="69"/>
      <c r="J31" s="66">
        <f>I31*H31</f>
        <v>0</v>
      </c>
      <c r="K31" s="76"/>
      <c r="L31" s="80">
        <f>K31*C31</f>
        <v>0</v>
      </c>
      <c r="M31" s="86"/>
      <c r="N31" s="90">
        <f>M31*C31</f>
        <v>0</v>
      </c>
      <c r="O31" s="11">
        <f>F31+J31+L31+N31</f>
        <v>0</v>
      </c>
      <c r="P31" s="142"/>
    </row>
    <row r="32" spans="1:17" x14ac:dyDescent="0.35">
      <c r="A32" s="47"/>
      <c r="B32" s="46"/>
      <c r="C32" s="49" t="s">
        <v>12</v>
      </c>
      <c r="D32" s="50"/>
      <c r="E32" s="60"/>
      <c r="F32" s="61">
        <f>SUM(F30:F31)</f>
        <v>0</v>
      </c>
      <c r="G32" s="136"/>
      <c r="H32" s="70">
        <f>SUM(H30:H31)</f>
        <v>0</v>
      </c>
      <c r="I32" s="71"/>
      <c r="J32" s="72">
        <f>SUM(J30:J31)</f>
        <v>0</v>
      </c>
      <c r="K32" s="81"/>
      <c r="L32" s="82">
        <f>SUM(L30:L31)</f>
        <v>0</v>
      </c>
      <c r="M32" s="91"/>
      <c r="N32" s="92">
        <f>SUM(N30:N31)</f>
        <v>0</v>
      </c>
      <c r="O32" s="51">
        <f>SUM(O30:O31)</f>
        <v>0</v>
      </c>
      <c r="P32" s="144"/>
    </row>
    <row r="33" spans="1:16" x14ac:dyDescent="0.35">
      <c r="A33" s="12"/>
      <c r="B33" s="7"/>
      <c r="C33" s="7"/>
      <c r="D33" s="8"/>
      <c r="E33" s="55"/>
      <c r="F33" s="56"/>
      <c r="G33" s="134"/>
      <c r="H33" s="65"/>
      <c r="I33" s="69"/>
      <c r="J33" s="66"/>
      <c r="K33" s="76"/>
      <c r="L33" s="80"/>
      <c r="M33" s="86"/>
      <c r="N33" s="90"/>
      <c r="O33" s="11"/>
      <c r="P33" s="142"/>
    </row>
    <row r="34" spans="1:16" x14ac:dyDescent="0.35">
      <c r="A34" s="95" t="s">
        <v>17</v>
      </c>
      <c r="B34" s="48" t="s">
        <v>18</v>
      </c>
      <c r="C34" s="43"/>
      <c r="D34" s="44"/>
      <c r="E34" s="57"/>
      <c r="F34" s="58"/>
      <c r="G34" s="135"/>
      <c r="H34" s="67"/>
      <c r="I34" s="96"/>
      <c r="J34" s="68"/>
      <c r="K34" s="78"/>
      <c r="L34" s="97"/>
      <c r="M34" s="88"/>
      <c r="N34" s="98"/>
      <c r="O34" s="45"/>
      <c r="P34" s="143"/>
    </row>
    <row r="35" spans="1:16" x14ac:dyDescent="0.35">
      <c r="A35" s="12"/>
      <c r="B35" s="14"/>
      <c r="C35" s="7"/>
      <c r="D35" s="15"/>
      <c r="E35" s="59"/>
      <c r="F35" s="56">
        <f t="shared" ref="F35:F36" si="5">E35*C35</f>
        <v>0</v>
      </c>
      <c r="G35" s="134"/>
      <c r="H35" s="65">
        <f t="shared" ref="H35:H36" si="6">G35*C35</f>
        <v>0</v>
      </c>
      <c r="I35" s="69"/>
      <c r="J35" s="66">
        <f t="shared" ref="J35:J36" si="7">I35*H35</f>
        <v>0</v>
      </c>
      <c r="K35" s="76"/>
      <c r="L35" s="80">
        <f t="shared" ref="L35:L36" si="8">K35*C35</f>
        <v>0</v>
      </c>
      <c r="M35" s="86"/>
      <c r="N35" s="90">
        <f>M35*C35</f>
        <v>0</v>
      </c>
      <c r="O35" s="11">
        <f>F35+J35+L35+N35</f>
        <v>0</v>
      </c>
      <c r="P35" s="142"/>
    </row>
    <row r="36" spans="1:16" x14ac:dyDescent="0.35">
      <c r="A36" s="12"/>
      <c r="B36" s="14"/>
      <c r="C36" s="7"/>
      <c r="D36" s="15"/>
      <c r="E36" s="55"/>
      <c r="F36" s="56">
        <f t="shared" si="5"/>
        <v>0</v>
      </c>
      <c r="G36" s="134"/>
      <c r="H36" s="65">
        <f t="shared" si="6"/>
        <v>0</v>
      </c>
      <c r="I36" s="69"/>
      <c r="J36" s="66">
        <f t="shared" si="7"/>
        <v>0</v>
      </c>
      <c r="K36" s="76"/>
      <c r="L36" s="80">
        <f t="shared" si="8"/>
        <v>0</v>
      </c>
      <c r="M36" s="86"/>
      <c r="N36" s="90">
        <f>M36*C36</f>
        <v>0</v>
      </c>
      <c r="O36" s="11">
        <f>F36+J36+L36+N36</f>
        <v>0</v>
      </c>
      <c r="P36" s="142"/>
    </row>
    <row r="37" spans="1:16" x14ac:dyDescent="0.35">
      <c r="A37" s="47"/>
      <c r="B37" s="99"/>
      <c r="C37" s="49" t="s">
        <v>12</v>
      </c>
      <c r="D37" s="50"/>
      <c r="E37" s="60"/>
      <c r="F37" s="61">
        <f>SUM(F35:F36)</f>
        <v>0</v>
      </c>
      <c r="G37" s="136"/>
      <c r="H37" s="70">
        <f>SUM(H35:H36)</f>
        <v>0</v>
      </c>
      <c r="I37" s="71"/>
      <c r="J37" s="72">
        <f>SUM(J35:J36)</f>
        <v>0</v>
      </c>
      <c r="K37" s="81"/>
      <c r="L37" s="82">
        <f>SUM(L35:L36)</f>
        <v>0</v>
      </c>
      <c r="M37" s="91"/>
      <c r="N37" s="92">
        <f>SUM(N35:N36)</f>
        <v>0</v>
      </c>
      <c r="O37" s="51">
        <f>SUM(O35:O36)</f>
        <v>0</v>
      </c>
      <c r="P37" s="144"/>
    </row>
    <row r="38" spans="1:16" x14ac:dyDescent="0.35">
      <c r="A38" s="12"/>
      <c r="B38" s="7"/>
      <c r="C38" s="7"/>
      <c r="D38" s="8"/>
      <c r="E38" s="55"/>
      <c r="F38" s="56"/>
      <c r="G38" s="134"/>
      <c r="H38" s="65"/>
      <c r="I38" s="69"/>
      <c r="J38" s="66"/>
      <c r="K38" s="76"/>
      <c r="L38" s="80"/>
      <c r="M38" s="86"/>
      <c r="N38" s="90"/>
      <c r="O38" s="11"/>
      <c r="P38" s="142"/>
    </row>
    <row r="39" spans="1:16" x14ac:dyDescent="0.35">
      <c r="A39" s="95" t="s">
        <v>20</v>
      </c>
      <c r="B39" s="48" t="s">
        <v>21</v>
      </c>
      <c r="C39" s="43"/>
      <c r="D39" s="44"/>
      <c r="E39" s="57"/>
      <c r="F39" s="58"/>
      <c r="G39" s="135"/>
      <c r="H39" s="67"/>
      <c r="I39" s="96"/>
      <c r="J39" s="68"/>
      <c r="K39" s="78"/>
      <c r="L39" s="97"/>
      <c r="M39" s="88"/>
      <c r="N39" s="98"/>
      <c r="O39" s="45"/>
      <c r="P39" s="143"/>
    </row>
    <row r="40" spans="1:16" x14ac:dyDescent="0.35">
      <c r="A40" s="12"/>
      <c r="B40" s="7"/>
      <c r="C40" s="7"/>
      <c r="D40" s="8"/>
      <c r="E40" s="55"/>
      <c r="F40" s="56">
        <f>E40*C40</f>
        <v>0</v>
      </c>
      <c r="G40" s="134"/>
      <c r="H40" s="65">
        <f>G40*C40</f>
        <v>0</v>
      </c>
      <c r="I40" s="69"/>
      <c r="J40" s="66">
        <f>I40*H40</f>
        <v>0</v>
      </c>
      <c r="K40" s="76"/>
      <c r="L40" s="80">
        <f>K40*C40</f>
        <v>0</v>
      </c>
      <c r="M40" s="86"/>
      <c r="N40" s="90">
        <f>M40*C40</f>
        <v>0</v>
      </c>
      <c r="O40" s="11">
        <f>F40+J40+L40+N40</f>
        <v>0</v>
      </c>
      <c r="P40" s="142"/>
    </row>
    <row r="41" spans="1:16" x14ac:dyDescent="0.35">
      <c r="A41" s="12"/>
      <c r="B41" s="7"/>
      <c r="C41" s="7"/>
      <c r="D41" s="8"/>
      <c r="E41" s="55"/>
      <c r="F41" s="56">
        <f>E41*C41</f>
        <v>0</v>
      </c>
      <c r="G41" s="134"/>
      <c r="H41" s="65">
        <f>G41*C41</f>
        <v>0</v>
      </c>
      <c r="I41" s="69"/>
      <c r="J41" s="66">
        <f>I41*H41</f>
        <v>0</v>
      </c>
      <c r="K41" s="76"/>
      <c r="L41" s="80">
        <f>K41*C41</f>
        <v>0</v>
      </c>
      <c r="M41" s="86"/>
      <c r="N41" s="90">
        <f>M41*C41</f>
        <v>0</v>
      </c>
      <c r="O41" s="11">
        <f>F41+J41+L41+N41</f>
        <v>0</v>
      </c>
      <c r="P41" s="142"/>
    </row>
    <row r="42" spans="1:16" x14ac:dyDescent="0.35">
      <c r="A42" s="47"/>
      <c r="B42" s="46"/>
      <c r="C42" s="49" t="s">
        <v>12</v>
      </c>
      <c r="D42" s="50"/>
      <c r="E42" s="60"/>
      <c r="F42" s="61">
        <f>SUM(F41:F41)</f>
        <v>0</v>
      </c>
      <c r="G42" s="136"/>
      <c r="H42" s="70">
        <f>SUM(H41:H41)</f>
        <v>0</v>
      </c>
      <c r="I42" s="71"/>
      <c r="J42" s="72">
        <f>SUM(J41:J41)</f>
        <v>0</v>
      </c>
      <c r="K42" s="81"/>
      <c r="L42" s="82">
        <f>SUM(L41:L41)</f>
        <v>0</v>
      </c>
      <c r="M42" s="91"/>
      <c r="N42" s="92">
        <f>SUM(N41:N41)</f>
        <v>0</v>
      </c>
      <c r="O42" s="51">
        <f>SUM(O41:O41)</f>
        <v>0</v>
      </c>
      <c r="P42" s="144"/>
    </row>
    <row r="43" spans="1:16" x14ac:dyDescent="0.35">
      <c r="A43" s="12"/>
      <c r="B43" s="7"/>
      <c r="C43" s="7"/>
      <c r="D43" s="8"/>
      <c r="E43" s="55"/>
      <c r="F43" s="56"/>
      <c r="G43" s="134"/>
      <c r="H43" s="65"/>
      <c r="I43" s="69"/>
      <c r="J43" s="66"/>
      <c r="K43" s="76"/>
      <c r="L43" s="80"/>
      <c r="M43" s="86"/>
      <c r="N43" s="90"/>
      <c r="O43" s="11"/>
      <c r="P43" s="142"/>
    </row>
    <row r="44" spans="1:16" x14ac:dyDescent="0.35">
      <c r="A44" s="95" t="s">
        <v>22</v>
      </c>
      <c r="B44" s="48" t="s">
        <v>23</v>
      </c>
      <c r="C44" s="43"/>
      <c r="D44" s="44"/>
      <c r="E44" s="57"/>
      <c r="F44" s="58"/>
      <c r="G44" s="135"/>
      <c r="H44" s="67"/>
      <c r="I44" s="96"/>
      <c r="J44" s="68"/>
      <c r="K44" s="78"/>
      <c r="L44" s="97"/>
      <c r="M44" s="88"/>
      <c r="N44" s="98"/>
      <c r="O44" s="45"/>
      <c r="P44" s="143"/>
    </row>
    <row r="45" spans="1:16" x14ac:dyDescent="0.35">
      <c r="A45" s="12"/>
      <c r="B45" s="14"/>
      <c r="C45" s="7"/>
      <c r="D45" s="15"/>
      <c r="E45" s="59"/>
      <c r="F45" s="56">
        <f>E45*C45</f>
        <v>0</v>
      </c>
      <c r="G45" s="134"/>
      <c r="H45" s="65">
        <f>G45*C45</f>
        <v>0</v>
      </c>
      <c r="I45" s="69"/>
      <c r="J45" s="66">
        <f>I45*H45</f>
        <v>0</v>
      </c>
      <c r="K45" s="76"/>
      <c r="L45" s="80">
        <f>K45*C45</f>
        <v>0</v>
      </c>
      <c r="M45" s="86"/>
      <c r="N45" s="90">
        <f>M45*C45</f>
        <v>0</v>
      </c>
      <c r="O45" s="11">
        <f>F45+J45+L45+N45</f>
        <v>0</v>
      </c>
      <c r="P45" s="142"/>
    </row>
    <row r="46" spans="1:16" x14ac:dyDescent="0.35">
      <c r="A46" s="12"/>
      <c r="B46" s="14"/>
      <c r="C46" s="7"/>
      <c r="D46" s="15"/>
      <c r="E46" s="59"/>
      <c r="F46" s="56">
        <f>E46*C46</f>
        <v>0</v>
      </c>
      <c r="G46" s="134"/>
      <c r="H46" s="65">
        <f>G46*C46</f>
        <v>0</v>
      </c>
      <c r="I46" s="69"/>
      <c r="J46" s="66">
        <f>I46*H46</f>
        <v>0</v>
      </c>
      <c r="K46" s="76"/>
      <c r="L46" s="80">
        <f>K46*C46</f>
        <v>0</v>
      </c>
      <c r="M46" s="86"/>
      <c r="N46" s="90">
        <f>M46*C46</f>
        <v>0</v>
      </c>
      <c r="O46" s="11">
        <f>F46+J46+L46+N46</f>
        <v>0</v>
      </c>
      <c r="P46" s="142"/>
    </row>
    <row r="47" spans="1:16" x14ac:dyDescent="0.35">
      <c r="A47" s="47"/>
      <c r="B47" s="46"/>
      <c r="C47" s="49" t="s">
        <v>12</v>
      </c>
      <c r="D47" s="50"/>
      <c r="E47" s="60"/>
      <c r="F47" s="61">
        <f>SUM(F45:F46)</f>
        <v>0</v>
      </c>
      <c r="G47" s="136"/>
      <c r="H47" s="70">
        <f>SUM(H45:H46)</f>
        <v>0</v>
      </c>
      <c r="I47" s="71"/>
      <c r="J47" s="72">
        <f>SUM(J45:J46)</f>
        <v>0</v>
      </c>
      <c r="K47" s="81"/>
      <c r="L47" s="82">
        <f>SUM(L45:L46)</f>
        <v>0</v>
      </c>
      <c r="M47" s="91"/>
      <c r="N47" s="92">
        <f>SUM(N45:N46)</f>
        <v>0</v>
      </c>
      <c r="O47" s="51">
        <f>SUM(O45:O46)</f>
        <v>0</v>
      </c>
      <c r="P47" s="144"/>
    </row>
    <row r="48" spans="1:16" x14ac:dyDescent="0.35">
      <c r="A48" s="7"/>
      <c r="B48" s="7"/>
      <c r="C48" s="7"/>
      <c r="D48" s="8"/>
      <c r="E48" s="55"/>
      <c r="F48" s="56"/>
      <c r="G48" s="134"/>
      <c r="H48" s="65"/>
      <c r="I48" s="65"/>
      <c r="J48" s="66"/>
      <c r="K48" s="76"/>
      <c r="L48" s="77"/>
      <c r="M48" s="86"/>
      <c r="N48" s="87"/>
      <c r="O48" s="11"/>
      <c r="P48" s="142"/>
    </row>
    <row r="49" spans="1:16" x14ac:dyDescent="0.35">
      <c r="A49" s="48" t="s">
        <v>24</v>
      </c>
      <c r="B49" s="48" t="s">
        <v>25</v>
      </c>
      <c r="C49" s="43"/>
      <c r="D49" s="44"/>
      <c r="E49" s="57"/>
      <c r="F49" s="58"/>
      <c r="G49" s="135"/>
      <c r="H49" s="67"/>
      <c r="I49" s="67"/>
      <c r="J49" s="68"/>
      <c r="K49" s="78"/>
      <c r="L49" s="79"/>
      <c r="M49" s="88"/>
      <c r="N49" s="89"/>
      <c r="O49" s="45"/>
      <c r="P49" s="143"/>
    </row>
    <row r="50" spans="1:16" x14ac:dyDescent="0.35">
      <c r="A50" s="7"/>
      <c r="B50" s="14"/>
      <c r="C50" s="7"/>
      <c r="D50" s="15"/>
      <c r="E50" s="59"/>
      <c r="F50" s="56">
        <f>E50*C50</f>
        <v>0</v>
      </c>
      <c r="G50" s="134"/>
      <c r="H50" s="65">
        <f>G50*C50</f>
        <v>0</v>
      </c>
      <c r="I50" s="65"/>
      <c r="J50" s="66">
        <f>I50*H50</f>
        <v>0</v>
      </c>
      <c r="K50" s="76"/>
      <c r="L50" s="80">
        <f>K50*C50</f>
        <v>0</v>
      </c>
      <c r="M50" s="86"/>
      <c r="N50" s="90">
        <f>M50*C50</f>
        <v>0</v>
      </c>
      <c r="O50" s="11">
        <f>F50+J50+L50+N50</f>
        <v>0</v>
      </c>
      <c r="P50" s="142"/>
    </row>
    <row r="51" spans="1:16" x14ac:dyDescent="0.35">
      <c r="A51" s="7"/>
      <c r="B51" s="14"/>
      <c r="C51" s="7"/>
      <c r="D51" s="15"/>
      <c r="E51" s="59"/>
      <c r="F51" s="56">
        <f>E51*C51</f>
        <v>0</v>
      </c>
      <c r="G51" s="134"/>
      <c r="H51" s="65">
        <f>G51*C51</f>
        <v>0</v>
      </c>
      <c r="I51" s="65"/>
      <c r="J51" s="66">
        <f>I51*H51</f>
        <v>0</v>
      </c>
      <c r="K51" s="76"/>
      <c r="L51" s="80">
        <f>K51*C51</f>
        <v>0</v>
      </c>
      <c r="M51" s="86"/>
      <c r="N51" s="90">
        <f>M51*C51</f>
        <v>0</v>
      </c>
      <c r="O51" s="11">
        <f>F51+J51+L51+N51</f>
        <v>0</v>
      </c>
      <c r="P51" s="142"/>
    </row>
    <row r="52" spans="1:16" x14ac:dyDescent="0.35">
      <c r="A52" s="46"/>
      <c r="B52" s="99"/>
      <c r="C52" s="49" t="s">
        <v>12</v>
      </c>
      <c r="D52" s="50"/>
      <c r="E52" s="60"/>
      <c r="F52" s="61">
        <f>SUM(F50:F51)</f>
        <v>0</v>
      </c>
      <c r="G52" s="136"/>
      <c r="H52" s="70">
        <f>SUM(H50:H51)</f>
        <v>0</v>
      </c>
      <c r="I52" s="70"/>
      <c r="J52" s="72">
        <f>SUM(J50:J51)</f>
        <v>0</v>
      </c>
      <c r="K52" s="81"/>
      <c r="L52" s="82">
        <f>SUM(L50:L51)</f>
        <v>0</v>
      </c>
      <c r="M52" s="91"/>
      <c r="N52" s="92">
        <f>SUM(N50:N51)</f>
        <v>0</v>
      </c>
      <c r="O52" s="51">
        <f>SUM(O50:O51)</f>
        <v>0</v>
      </c>
      <c r="P52" s="144"/>
    </row>
    <row r="53" spans="1:16" x14ac:dyDescent="0.35">
      <c r="A53" s="7"/>
      <c r="B53" s="7"/>
      <c r="C53" s="7"/>
      <c r="D53" s="8"/>
      <c r="E53" s="55"/>
      <c r="F53" s="56"/>
      <c r="G53" s="134"/>
      <c r="H53" s="65"/>
      <c r="I53" s="65"/>
      <c r="J53" s="66"/>
      <c r="K53" s="76"/>
      <c r="L53" s="77"/>
      <c r="M53" s="86"/>
      <c r="N53" s="87"/>
      <c r="O53" s="11"/>
      <c r="P53" s="142"/>
    </row>
    <row r="54" spans="1:16" x14ac:dyDescent="0.35">
      <c r="A54" s="48" t="s">
        <v>26</v>
      </c>
      <c r="B54" s="48" t="s">
        <v>27</v>
      </c>
      <c r="C54" s="43"/>
      <c r="D54" s="44"/>
      <c r="E54" s="57"/>
      <c r="F54" s="58"/>
      <c r="G54" s="135"/>
      <c r="H54" s="67"/>
      <c r="I54" s="67"/>
      <c r="J54" s="68"/>
      <c r="K54" s="78"/>
      <c r="L54" s="79"/>
      <c r="M54" s="88"/>
      <c r="N54" s="89"/>
      <c r="O54" s="45"/>
      <c r="P54" s="143"/>
    </row>
    <row r="55" spans="1:16" x14ac:dyDescent="0.35">
      <c r="A55" s="7"/>
      <c r="B55" s="14"/>
      <c r="C55" s="7"/>
      <c r="D55" s="15"/>
      <c r="E55" s="59"/>
      <c r="F55" s="56">
        <f>E55*C55</f>
        <v>0</v>
      </c>
      <c r="G55" s="134"/>
      <c r="H55" s="65">
        <f>G55*C55</f>
        <v>0</v>
      </c>
      <c r="I55" s="65"/>
      <c r="J55" s="66">
        <f>I55*H55</f>
        <v>0</v>
      </c>
      <c r="K55" s="76"/>
      <c r="L55" s="80">
        <f>K55*C55</f>
        <v>0</v>
      </c>
      <c r="M55" s="86"/>
      <c r="N55" s="90">
        <f>M55*C55</f>
        <v>0</v>
      </c>
      <c r="O55" s="11">
        <f>F55+J55+L55+N55</f>
        <v>0</v>
      </c>
      <c r="P55" s="142"/>
    </row>
    <row r="56" spans="1:16" x14ac:dyDescent="0.35">
      <c r="A56" s="7"/>
      <c r="B56" s="7"/>
      <c r="C56" s="7"/>
      <c r="D56" s="8"/>
      <c r="E56" s="55"/>
      <c r="F56" s="56">
        <f>E56*C56</f>
        <v>0</v>
      </c>
      <c r="G56" s="134"/>
      <c r="H56" s="65">
        <f>G56*C56</f>
        <v>0</v>
      </c>
      <c r="I56" s="65"/>
      <c r="J56" s="66">
        <f>I56*H56</f>
        <v>0</v>
      </c>
      <c r="K56" s="76"/>
      <c r="L56" s="80">
        <f>K56*C56</f>
        <v>0</v>
      </c>
      <c r="M56" s="86"/>
      <c r="N56" s="90">
        <f>M56*C56</f>
        <v>0</v>
      </c>
      <c r="O56" s="11">
        <f>F56+J56+L56+N56</f>
        <v>0</v>
      </c>
      <c r="P56" s="142"/>
    </row>
    <row r="57" spans="1:16" x14ac:dyDescent="0.35">
      <c r="A57" s="46"/>
      <c r="B57" s="46"/>
      <c r="C57" s="49" t="s">
        <v>12</v>
      </c>
      <c r="D57" s="50"/>
      <c r="E57" s="60"/>
      <c r="F57" s="61">
        <f>SUM(F55:F56)</f>
        <v>0</v>
      </c>
      <c r="G57" s="136"/>
      <c r="H57" s="70">
        <f>SUM(H55:H56)</f>
        <v>0</v>
      </c>
      <c r="I57" s="70"/>
      <c r="J57" s="72">
        <f>SUM(J55:J56)</f>
        <v>0</v>
      </c>
      <c r="K57" s="81"/>
      <c r="L57" s="82">
        <f>SUM(L55:L56)</f>
        <v>0</v>
      </c>
      <c r="M57" s="91"/>
      <c r="N57" s="92">
        <f>SUM(N55:N56)</f>
        <v>0</v>
      </c>
      <c r="O57" s="51">
        <f>SUM(O55:O56)</f>
        <v>0</v>
      </c>
      <c r="P57" s="144"/>
    </row>
    <row r="58" spans="1:16" x14ac:dyDescent="0.35">
      <c r="A58" s="7"/>
      <c r="B58" s="7"/>
      <c r="C58" s="7"/>
      <c r="D58" s="8"/>
      <c r="E58" s="55"/>
      <c r="F58" s="56"/>
      <c r="G58" s="134"/>
      <c r="H58" s="65"/>
      <c r="I58" s="65"/>
      <c r="J58" s="66"/>
      <c r="K58" s="76"/>
      <c r="L58" s="80"/>
      <c r="M58" s="86"/>
      <c r="N58" s="90"/>
      <c r="O58" s="11"/>
      <c r="P58" s="142"/>
    </row>
    <row r="59" spans="1:16" x14ac:dyDescent="0.35">
      <c r="A59" s="48" t="s">
        <v>28</v>
      </c>
      <c r="B59" s="48" t="s">
        <v>29</v>
      </c>
      <c r="C59" s="43"/>
      <c r="D59" s="44"/>
      <c r="E59" s="57"/>
      <c r="F59" s="58"/>
      <c r="G59" s="135"/>
      <c r="H59" s="67"/>
      <c r="I59" s="67"/>
      <c r="J59" s="68"/>
      <c r="K59" s="78"/>
      <c r="L59" s="97"/>
      <c r="M59" s="88"/>
      <c r="N59" s="98"/>
      <c r="O59" s="45"/>
      <c r="P59" s="143"/>
    </row>
    <row r="60" spans="1:16" x14ac:dyDescent="0.35">
      <c r="A60" s="7"/>
      <c r="B60" s="14"/>
      <c r="C60" s="7"/>
      <c r="D60" s="15"/>
      <c r="E60" s="59"/>
      <c r="F60" s="56">
        <f>E60*C60</f>
        <v>0</v>
      </c>
      <c r="G60" s="134"/>
      <c r="H60" s="65">
        <f>G60*C60</f>
        <v>0</v>
      </c>
      <c r="I60" s="65"/>
      <c r="J60" s="66">
        <f>I60*H60</f>
        <v>0</v>
      </c>
      <c r="K60" s="76"/>
      <c r="L60" s="80">
        <f>K60*C60</f>
        <v>0</v>
      </c>
      <c r="M60" s="86"/>
      <c r="N60" s="90">
        <f>M60*C60</f>
        <v>0</v>
      </c>
      <c r="O60" s="11">
        <f>F60+J60+L60+N60</f>
        <v>0</v>
      </c>
      <c r="P60" s="142"/>
    </row>
    <row r="61" spans="1:16" x14ac:dyDescent="0.35">
      <c r="A61" s="7"/>
      <c r="B61" s="14"/>
      <c r="C61" s="7"/>
      <c r="D61" s="15"/>
      <c r="E61" s="59"/>
      <c r="F61" s="56">
        <f>E61*C61</f>
        <v>0</v>
      </c>
      <c r="G61" s="134"/>
      <c r="H61" s="65">
        <f>G61*C61</f>
        <v>0</v>
      </c>
      <c r="I61" s="65"/>
      <c r="J61" s="66">
        <f>I61*H61</f>
        <v>0</v>
      </c>
      <c r="K61" s="76"/>
      <c r="L61" s="80">
        <f>K61*C61</f>
        <v>0</v>
      </c>
      <c r="M61" s="86"/>
      <c r="N61" s="90">
        <f>M61*C61</f>
        <v>0</v>
      </c>
      <c r="O61" s="11">
        <f>F61+J61+L61+N61</f>
        <v>0</v>
      </c>
      <c r="P61" s="142"/>
    </row>
    <row r="62" spans="1:16" x14ac:dyDescent="0.35">
      <c r="A62" s="46"/>
      <c r="B62" s="46"/>
      <c r="C62" s="49" t="s">
        <v>12</v>
      </c>
      <c r="D62" s="50"/>
      <c r="E62" s="60"/>
      <c r="F62" s="61">
        <f>SUM(F60:F61)</f>
        <v>0</v>
      </c>
      <c r="G62" s="136"/>
      <c r="H62" s="70">
        <f>SUM(H60:H61)</f>
        <v>0</v>
      </c>
      <c r="I62" s="70"/>
      <c r="J62" s="72">
        <f>SUM(J60:J61)</f>
        <v>0</v>
      </c>
      <c r="K62" s="81"/>
      <c r="L62" s="82">
        <f>SUM(L60:L61)</f>
        <v>0</v>
      </c>
      <c r="M62" s="91"/>
      <c r="N62" s="92">
        <f>SUM(N60:N61)</f>
        <v>0</v>
      </c>
      <c r="O62" s="51">
        <f>SUM(O60:O61)</f>
        <v>0</v>
      </c>
      <c r="P62" s="144"/>
    </row>
    <row r="63" spans="1:16" x14ac:dyDescent="0.35">
      <c r="A63" s="7"/>
      <c r="B63" s="7"/>
      <c r="C63" s="7"/>
      <c r="D63" s="8"/>
      <c r="E63" s="55"/>
      <c r="F63" s="56"/>
      <c r="G63" s="134"/>
      <c r="H63" s="65"/>
      <c r="I63" s="65"/>
      <c r="J63" s="66"/>
      <c r="K63" s="76"/>
      <c r="L63" s="80"/>
      <c r="M63" s="86"/>
      <c r="N63" s="90"/>
      <c r="O63" s="11"/>
      <c r="P63" s="142"/>
    </row>
    <row r="64" spans="1:16" x14ac:dyDescent="0.35">
      <c r="A64" s="48" t="s">
        <v>30</v>
      </c>
      <c r="B64" s="48" t="s">
        <v>31</v>
      </c>
      <c r="C64" s="43"/>
      <c r="D64" s="44"/>
      <c r="E64" s="57"/>
      <c r="F64" s="58"/>
      <c r="G64" s="135"/>
      <c r="H64" s="67"/>
      <c r="I64" s="67"/>
      <c r="J64" s="68"/>
      <c r="K64" s="78"/>
      <c r="L64" s="97"/>
      <c r="M64" s="88"/>
      <c r="N64" s="98"/>
      <c r="O64" s="45"/>
      <c r="P64" s="143"/>
    </row>
    <row r="65" spans="1:16" x14ac:dyDescent="0.35">
      <c r="A65" s="12"/>
      <c r="B65" s="14"/>
      <c r="C65" s="7"/>
      <c r="D65" s="8"/>
      <c r="E65" s="55"/>
      <c r="F65" s="56">
        <f>E65*C65</f>
        <v>0</v>
      </c>
      <c r="G65" s="137"/>
      <c r="H65" s="65">
        <f>G65*C65</f>
        <v>0</v>
      </c>
      <c r="I65" s="69"/>
      <c r="J65" s="66">
        <f>I65*H65</f>
        <v>0</v>
      </c>
      <c r="K65" s="76"/>
      <c r="L65" s="80">
        <f>K65*C65</f>
        <v>0</v>
      </c>
      <c r="M65" s="86"/>
      <c r="N65" s="90">
        <f>M65*C65</f>
        <v>0</v>
      </c>
      <c r="O65" s="11">
        <f>F65+J65+L65+N65</f>
        <v>0</v>
      </c>
      <c r="P65" s="142"/>
    </row>
    <row r="66" spans="1:16" x14ac:dyDescent="0.35">
      <c r="A66" s="7"/>
      <c r="B66" s="7"/>
      <c r="C66" s="7"/>
      <c r="D66" s="8"/>
      <c r="E66" s="55"/>
      <c r="F66" s="56">
        <f>E66*C66</f>
        <v>0</v>
      </c>
      <c r="G66" s="134"/>
      <c r="H66" s="65">
        <f>G66*C66</f>
        <v>0</v>
      </c>
      <c r="I66" s="65"/>
      <c r="J66" s="66">
        <f>I66*H66</f>
        <v>0</v>
      </c>
      <c r="K66" s="76"/>
      <c r="L66" s="80">
        <f>K66*C66</f>
        <v>0</v>
      </c>
      <c r="M66" s="86"/>
      <c r="N66" s="90">
        <f>M66*C66</f>
        <v>0</v>
      </c>
      <c r="O66" s="11">
        <f>F66+J66+L66+N66</f>
        <v>0</v>
      </c>
      <c r="P66" s="142"/>
    </row>
    <row r="67" spans="1:16" x14ac:dyDescent="0.35">
      <c r="A67" s="46"/>
      <c r="B67" s="46"/>
      <c r="C67" s="49" t="s">
        <v>12</v>
      </c>
      <c r="D67" s="50"/>
      <c r="E67" s="60"/>
      <c r="F67" s="61">
        <f>SUM(F65:F66)</f>
        <v>0</v>
      </c>
      <c r="G67" s="136"/>
      <c r="H67" s="70">
        <f>SUM(H65:H66)</f>
        <v>0</v>
      </c>
      <c r="I67" s="70"/>
      <c r="J67" s="72">
        <f>SUM(J65:J66)</f>
        <v>0</v>
      </c>
      <c r="K67" s="81"/>
      <c r="L67" s="82">
        <f>SUM(L65:L66)</f>
        <v>0</v>
      </c>
      <c r="M67" s="91"/>
      <c r="N67" s="92">
        <f>SUM(N65:N66)</f>
        <v>0</v>
      </c>
      <c r="O67" s="51">
        <f>SUM(O65:O66)</f>
        <v>0</v>
      </c>
      <c r="P67" s="144"/>
    </row>
    <row r="68" spans="1:16" x14ac:dyDescent="0.35">
      <c r="A68" s="7"/>
      <c r="B68" s="7"/>
      <c r="C68" s="7"/>
      <c r="D68" s="8"/>
      <c r="E68" s="55"/>
      <c r="F68" s="56"/>
      <c r="G68" s="134"/>
      <c r="H68" s="65"/>
      <c r="I68" s="65"/>
      <c r="J68" s="66"/>
      <c r="K68" s="76"/>
      <c r="L68" s="80"/>
      <c r="M68" s="86"/>
      <c r="N68" s="90"/>
      <c r="O68" s="11"/>
      <c r="P68" s="142"/>
    </row>
    <row r="69" spans="1:16" x14ac:dyDescent="0.35">
      <c r="A69" s="48" t="s">
        <v>32</v>
      </c>
      <c r="B69" s="48" t="s">
        <v>33</v>
      </c>
      <c r="C69" s="43"/>
      <c r="D69" s="44"/>
      <c r="E69" s="57"/>
      <c r="F69" s="58"/>
      <c r="G69" s="135"/>
      <c r="H69" s="67"/>
      <c r="I69" s="67"/>
      <c r="J69" s="68"/>
      <c r="K69" s="78"/>
      <c r="L69" s="97"/>
      <c r="M69" s="88"/>
      <c r="N69" s="98"/>
      <c r="O69" s="45"/>
      <c r="P69" s="143"/>
    </row>
    <row r="70" spans="1:16" x14ac:dyDescent="0.35">
      <c r="A70" s="7"/>
      <c r="B70" s="14"/>
      <c r="C70" s="7"/>
      <c r="D70" s="15"/>
      <c r="E70" s="59"/>
      <c r="F70" s="56">
        <f>E70*C70</f>
        <v>0</v>
      </c>
      <c r="G70" s="134"/>
      <c r="H70" s="65">
        <f>G70*C70</f>
        <v>0</v>
      </c>
      <c r="I70" s="65"/>
      <c r="J70" s="66">
        <f>I70*H70</f>
        <v>0</v>
      </c>
      <c r="K70" s="76"/>
      <c r="L70" s="80">
        <f>K70*C70</f>
        <v>0</v>
      </c>
      <c r="M70" s="86"/>
      <c r="N70" s="90">
        <f>M70*C70</f>
        <v>0</v>
      </c>
      <c r="O70" s="11">
        <f>F70+J70+L70+N70</f>
        <v>0</v>
      </c>
      <c r="P70" s="142"/>
    </row>
    <row r="71" spans="1:16" x14ac:dyDescent="0.35">
      <c r="A71" s="7"/>
      <c r="B71" s="14"/>
      <c r="C71" s="7"/>
      <c r="D71" s="15"/>
      <c r="E71" s="59"/>
      <c r="F71" s="56">
        <f>E71*C71</f>
        <v>0</v>
      </c>
      <c r="G71" s="134"/>
      <c r="H71" s="65">
        <f>G71*C71</f>
        <v>0</v>
      </c>
      <c r="I71" s="65"/>
      <c r="J71" s="66">
        <f>I71*H71</f>
        <v>0</v>
      </c>
      <c r="K71" s="76"/>
      <c r="L71" s="80">
        <f>K71*C71</f>
        <v>0</v>
      </c>
      <c r="M71" s="86"/>
      <c r="N71" s="90">
        <f>M71*C71</f>
        <v>0</v>
      </c>
      <c r="O71" s="11">
        <f>F71+J71+L71+N71</f>
        <v>0</v>
      </c>
      <c r="P71" s="142"/>
    </row>
    <row r="72" spans="1:16" x14ac:dyDescent="0.35">
      <c r="A72" s="46"/>
      <c r="B72" s="46"/>
      <c r="C72" s="49" t="s">
        <v>12</v>
      </c>
      <c r="D72" s="50"/>
      <c r="E72" s="60"/>
      <c r="F72" s="61">
        <f>SUM(F70:F71)</f>
        <v>0</v>
      </c>
      <c r="G72" s="136"/>
      <c r="H72" s="70">
        <f>SUM(H70:H71)</f>
        <v>0</v>
      </c>
      <c r="I72" s="70"/>
      <c r="J72" s="72">
        <f>SUM(J70:J71)</f>
        <v>0</v>
      </c>
      <c r="K72" s="81"/>
      <c r="L72" s="82">
        <f>SUM(L70:L71)</f>
        <v>0</v>
      </c>
      <c r="M72" s="91"/>
      <c r="N72" s="92">
        <f>SUM(N70:N71)</f>
        <v>0</v>
      </c>
      <c r="O72" s="51">
        <f>SUM(O70:O71)</f>
        <v>0</v>
      </c>
      <c r="P72" s="144"/>
    </row>
    <row r="73" spans="1:16" x14ac:dyDescent="0.35">
      <c r="A73" s="7"/>
      <c r="B73" s="7"/>
      <c r="C73" s="7"/>
      <c r="D73" s="8"/>
      <c r="E73" s="55"/>
      <c r="F73" s="56"/>
      <c r="G73" s="134"/>
      <c r="H73" s="65"/>
      <c r="I73" s="65"/>
      <c r="J73" s="66"/>
      <c r="K73" s="76"/>
      <c r="L73" s="80"/>
      <c r="M73" s="86"/>
      <c r="N73" s="90"/>
      <c r="O73" s="11"/>
      <c r="P73" s="142"/>
    </row>
    <row r="74" spans="1:16" x14ac:dyDescent="0.35">
      <c r="A74" s="48" t="s">
        <v>34</v>
      </c>
      <c r="B74" s="48" t="s">
        <v>35</v>
      </c>
      <c r="C74" s="43"/>
      <c r="D74" s="44"/>
      <c r="E74" s="57"/>
      <c r="F74" s="58"/>
      <c r="G74" s="135"/>
      <c r="H74" s="67"/>
      <c r="I74" s="67"/>
      <c r="J74" s="68"/>
      <c r="K74" s="78"/>
      <c r="L74" s="97"/>
      <c r="M74" s="88"/>
      <c r="N74" s="98"/>
      <c r="O74" s="45"/>
      <c r="P74" s="143"/>
    </row>
    <row r="75" spans="1:16" x14ac:dyDescent="0.35">
      <c r="A75" s="7"/>
      <c r="B75" s="7"/>
      <c r="C75" s="7"/>
      <c r="D75" s="8"/>
      <c r="E75" s="55"/>
      <c r="F75" s="56">
        <f>E75*C75</f>
        <v>0</v>
      </c>
      <c r="G75" s="134"/>
      <c r="H75" s="65">
        <f>G75*C75</f>
        <v>0</v>
      </c>
      <c r="I75" s="69"/>
      <c r="J75" s="66">
        <f>I75*H75</f>
        <v>0</v>
      </c>
      <c r="K75" s="76"/>
      <c r="L75" s="80">
        <f>K75*C75</f>
        <v>0</v>
      </c>
      <c r="M75" s="86"/>
      <c r="N75" s="90">
        <f>M75*C75</f>
        <v>0</v>
      </c>
      <c r="O75" s="11">
        <f>F75+J75+L75+N75</f>
        <v>0</v>
      </c>
      <c r="P75" s="142"/>
    </row>
    <row r="76" spans="1:16" x14ac:dyDescent="0.35">
      <c r="A76" s="7"/>
      <c r="B76" s="7"/>
      <c r="C76" s="7"/>
      <c r="D76" s="8"/>
      <c r="E76" s="55"/>
      <c r="F76" s="56">
        <f>E76*C76</f>
        <v>0</v>
      </c>
      <c r="G76" s="134"/>
      <c r="H76" s="65">
        <f>G76*C76</f>
        <v>0</v>
      </c>
      <c r="I76" s="69"/>
      <c r="J76" s="66">
        <f>I76*H76</f>
        <v>0</v>
      </c>
      <c r="K76" s="76"/>
      <c r="L76" s="80">
        <f>K76*C76</f>
        <v>0</v>
      </c>
      <c r="M76" s="86"/>
      <c r="N76" s="90">
        <f>M76*C76</f>
        <v>0</v>
      </c>
      <c r="O76" s="11">
        <f>F76+J76+L76+N76</f>
        <v>0</v>
      </c>
      <c r="P76" s="142"/>
    </row>
    <row r="77" spans="1:16" x14ac:dyDescent="0.35">
      <c r="A77" s="46"/>
      <c r="B77" s="46"/>
      <c r="C77" s="49" t="s">
        <v>12</v>
      </c>
      <c r="D77" s="50"/>
      <c r="E77" s="60"/>
      <c r="F77" s="61">
        <f>SUM(F75:F76)</f>
        <v>0</v>
      </c>
      <c r="G77" s="136"/>
      <c r="H77" s="70">
        <f>SUM(H75:H76)</f>
        <v>0</v>
      </c>
      <c r="I77" s="70"/>
      <c r="J77" s="72">
        <f>SUM(J75:J76)</f>
        <v>0</v>
      </c>
      <c r="K77" s="81"/>
      <c r="L77" s="82">
        <f>SUM(L75:L76)</f>
        <v>0</v>
      </c>
      <c r="M77" s="91"/>
      <c r="N77" s="92">
        <f>SUM(N75:N76)</f>
        <v>0</v>
      </c>
      <c r="O77" s="51">
        <f>SUM(O75:O76)</f>
        <v>0</v>
      </c>
      <c r="P77" s="144"/>
    </row>
    <row r="78" spans="1:16" x14ac:dyDescent="0.35">
      <c r="A78" s="7"/>
      <c r="B78" s="7"/>
      <c r="C78" s="7"/>
      <c r="D78" s="8"/>
      <c r="E78" s="55"/>
      <c r="F78" s="56"/>
      <c r="G78" s="134"/>
      <c r="H78" s="65"/>
      <c r="I78" s="65"/>
      <c r="J78" s="66"/>
      <c r="K78" s="76"/>
      <c r="L78" s="80"/>
      <c r="M78" s="86"/>
      <c r="N78" s="90"/>
      <c r="O78" s="11"/>
      <c r="P78" s="142"/>
    </row>
    <row r="79" spans="1:16" x14ac:dyDescent="0.35">
      <c r="A79" s="48" t="s">
        <v>36</v>
      </c>
      <c r="B79" s="48" t="s">
        <v>37</v>
      </c>
      <c r="C79" s="43"/>
      <c r="D79" s="44"/>
      <c r="E79" s="57"/>
      <c r="F79" s="58"/>
      <c r="G79" s="135"/>
      <c r="H79" s="67"/>
      <c r="I79" s="67"/>
      <c r="J79" s="68"/>
      <c r="K79" s="78"/>
      <c r="L79" s="97"/>
      <c r="M79" s="88"/>
      <c r="N79" s="98"/>
      <c r="O79" s="45"/>
      <c r="P79" s="143"/>
    </row>
    <row r="80" spans="1:16" x14ac:dyDescent="0.35">
      <c r="A80" s="7"/>
      <c r="B80" s="7"/>
      <c r="C80" s="7"/>
      <c r="D80" s="8"/>
      <c r="E80" s="55"/>
      <c r="F80" s="56">
        <f>E80*C80</f>
        <v>0</v>
      </c>
      <c r="G80" s="134"/>
      <c r="H80" s="65">
        <f>G80*C80</f>
        <v>0</v>
      </c>
      <c r="I80" s="65"/>
      <c r="J80" s="66">
        <f>I80*H80</f>
        <v>0</v>
      </c>
      <c r="K80" s="76"/>
      <c r="L80" s="80">
        <f>K80*C80</f>
        <v>0</v>
      </c>
      <c r="M80" s="86"/>
      <c r="N80" s="90">
        <f>M80*C80</f>
        <v>0</v>
      </c>
      <c r="O80" s="11">
        <f>F80+J80+L80+N80</f>
        <v>0</v>
      </c>
      <c r="P80" s="142"/>
    </row>
    <row r="81" spans="1:16" x14ac:dyDescent="0.35">
      <c r="A81" s="7"/>
      <c r="B81" s="7"/>
      <c r="C81" s="7"/>
      <c r="D81" s="8"/>
      <c r="E81" s="55"/>
      <c r="F81" s="56">
        <f>E81*C81</f>
        <v>0</v>
      </c>
      <c r="G81" s="134"/>
      <c r="H81" s="65">
        <f>G81*C81</f>
        <v>0</v>
      </c>
      <c r="I81" s="65"/>
      <c r="J81" s="66">
        <f>I81*H81</f>
        <v>0</v>
      </c>
      <c r="K81" s="76"/>
      <c r="L81" s="80">
        <f>K81*C81</f>
        <v>0</v>
      </c>
      <c r="M81" s="86"/>
      <c r="N81" s="90">
        <f>M81*C81</f>
        <v>0</v>
      </c>
      <c r="O81" s="11">
        <f>F81+J81+L81+N81</f>
        <v>0</v>
      </c>
      <c r="P81" s="142"/>
    </row>
    <row r="82" spans="1:16" x14ac:dyDescent="0.35">
      <c r="A82" s="46"/>
      <c r="B82" s="46"/>
      <c r="C82" s="49" t="s">
        <v>12</v>
      </c>
      <c r="D82" s="50"/>
      <c r="E82" s="60"/>
      <c r="F82" s="61">
        <f>SUM(F80:F81)</f>
        <v>0</v>
      </c>
      <c r="G82" s="136"/>
      <c r="H82" s="70">
        <f>SUM(H80:H81)</f>
        <v>0</v>
      </c>
      <c r="I82" s="70"/>
      <c r="J82" s="72">
        <f>SUM(J80:J81)</f>
        <v>0</v>
      </c>
      <c r="K82" s="81"/>
      <c r="L82" s="82">
        <f>SUM(L80:L81)</f>
        <v>0</v>
      </c>
      <c r="M82" s="91"/>
      <c r="N82" s="92">
        <f>SUM(N80:N81)</f>
        <v>0</v>
      </c>
      <c r="O82" s="51">
        <f>SUM(O80:O81)</f>
        <v>0</v>
      </c>
      <c r="P82" s="144"/>
    </row>
    <row r="83" spans="1:16" x14ac:dyDescent="0.35">
      <c r="A83" s="7"/>
      <c r="B83" s="7"/>
      <c r="C83" s="7"/>
      <c r="D83" s="8"/>
      <c r="E83" s="55"/>
      <c r="F83" s="56"/>
      <c r="G83" s="134"/>
      <c r="H83" s="65"/>
      <c r="I83" s="65"/>
      <c r="J83" s="66"/>
      <c r="K83" s="76"/>
      <c r="L83" s="80"/>
      <c r="M83" s="86"/>
      <c r="N83" s="90"/>
      <c r="O83" s="11"/>
      <c r="P83" s="142"/>
    </row>
    <row r="84" spans="1:16" x14ac:dyDescent="0.35">
      <c r="A84" s="48" t="s">
        <v>38</v>
      </c>
      <c r="B84" s="48" t="s">
        <v>122</v>
      </c>
      <c r="C84" s="43"/>
      <c r="D84" s="44"/>
      <c r="E84" s="57"/>
      <c r="F84" s="58"/>
      <c r="G84" s="135"/>
      <c r="H84" s="67"/>
      <c r="I84" s="67"/>
      <c r="J84" s="68"/>
      <c r="K84" s="78"/>
      <c r="L84" s="97"/>
      <c r="M84" s="88"/>
      <c r="N84" s="98"/>
      <c r="O84" s="45"/>
      <c r="P84" s="143"/>
    </row>
    <row r="85" spans="1:16" x14ac:dyDescent="0.35">
      <c r="A85" s="7"/>
      <c r="B85" s="14"/>
      <c r="C85" s="7"/>
      <c r="D85" s="8"/>
      <c r="E85" s="59"/>
      <c r="F85" s="56">
        <f>E85*C85</f>
        <v>0</v>
      </c>
      <c r="G85" s="134"/>
      <c r="H85" s="65">
        <f>G85*C85</f>
        <v>0</v>
      </c>
      <c r="I85" s="65"/>
      <c r="J85" s="66">
        <f>I85*H85</f>
        <v>0</v>
      </c>
      <c r="K85" s="76"/>
      <c r="L85" s="80">
        <f>K85*C85</f>
        <v>0</v>
      </c>
      <c r="M85" s="86"/>
      <c r="N85" s="90">
        <f>M85*C85</f>
        <v>0</v>
      </c>
      <c r="O85" s="11">
        <f>F85+J85+L85+N85</f>
        <v>0</v>
      </c>
      <c r="P85" s="142"/>
    </row>
    <row r="86" spans="1:16" x14ac:dyDescent="0.35">
      <c r="A86" s="7"/>
      <c r="B86" s="7"/>
      <c r="C86" s="7"/>
      <c r="D86" s="8"/>
      <c r="E86" s="55"/>
      <c r="F86" s="56">
        <f>E86*C86</f>
        <v>0</v>
      </c>
      <c r="G86" s="134"/>
      <c r="H86" s="65">
        <f>G86*C86</f>
        <v>0</v>
      </c>
      <c r="I86" s="65"/>
      <c r="J86" s="66">
        <f>I86*H86</f>
        <v>0</v>
      </c>
      <c r="K86" s="76"/>
      <c r="L86" s="80">
        <f>K86*C86</f>
        <v>0</v>
      </c>
      <c r="M86" s="86"/>
      <c r="N86" s="90">
        <f>M86*C86</f>
        <v>0</v>
      </c>
      <c r="O86" s="11">
        <f>F86+J86+L86+N86</f>
        <v>0</v>
      </c>
      <c r="P86" s="142"/>
    </row>
    <row r="87" spans="1:16" x14ac:dyDescent="0.35">
      <c r="A87" s="46"/>
      <c r="B87" s="46"/>
      <c r="C87" s="49" t="s">
        <v>12</v>
      </c>
      <c r="D87" s="50"/>
      <c r="E87" s="60"/>
      <c r="F87" s="61">
        <f>SUM(F85:F86)</f>
        <v>0</v>
      </c>
      <c r="G87" s="136"/>
      <c r="H87" s="70">
        <f>SUM(H85:H86)</f>
        <v>0</v>
      </c>
      <c r="I87" s="70"/>
      <c r="J87" s="72">
        <f>SUM(J85:J86)</f>
        <v>0</v>
      </c>
      <c r="K87" s="81"/>
      <c r="L87" s="82">
        <f>SUM(L85:L86)</f>
        <v>0</v>
      </c>
      <c r="M87" s="91"/>
      <c r="N87" s="92">
        <f>SUM(N85:N86)</f>
        <v>0</v>
      </c>
      <c r="O87" s="51">
        <f>SUM(O85:O86)</f>
        <v>0</v>
      </c>
      <c r="P87" s="144"/>
    </row>
    <row r="88" spans="1:16" x14ac:dyDescent="0.35">
      <c r="A88" s="7"/>
      <c r="B88" s="7"/>
      <c r="C88" s="7"/>
      <c r="D88" s="8"/>
      <c r="E88" s="55"/>
      <c r="F88" s="56"/>
      <c r="G88" s="134"/>
      <c r="H88" s="65"/>
      <c r="I88" s="65"/>
      <c r="J88" s="66"/>
      <c r="K88" s="76"/>
      <c r="L88" s="80"/>
      <c r="M88" s="86"/>
      <c r="N88" s="90"/>
      <c r="O88" s="11"/>
      <c r="P88" s="142"/>
    </row>
    <row r="89" spans="1:16" x14ac:dyDescent="0.35">
      <c r="A89" s="48" t="s">
        <v>39</v>
      </c>
      <c r="B89" s="100" t="s">
        <v>40</v>
      </c>
      <c r="C89" s="43"/>
      <c r="D89" s="44"/>
      <c r="E89" s="57"/>
      <c r="F89" s="58"/>
      <c r="G89" s="135"/>
      <c r="H89" s="67"/>
      <c r="I89" s="67"/>
      <c r="J89" s="68"/>
      <c r="K89" s="78"/>
      <c r="L89" s="97"/>
      <c r="M89" s="88"/>
      <c r="N89" s="98"/>
      <c r="O89" s="45"/>
      <c r="P89" s="143"/>
    </row>
    <row r="90" spans="1:16" x14ac:dyDescent="0.35">
      <c r="A90" s="7"/>
      <c r="B90" s="14" t="s">
        <v>131</v>
      </c>
      <c r="C90" s="7">
        <v>1</v>
      </c>
      <c r="D90" s="8" t="s">
        <v>105</v>
      </c>
      <c r="E90" s="59"/>
      <c r="F90" s="56">
        <f>E90*C90</f>
        <v>0</v>
      </c>
      <c r="G90" s="134"/>
      <c r="H90" s="65">
        <f>G90*C90</f>
        <v>0</v>
      </c>
      <c r="I90" s="65"/>
      <c r="J90" s="66">
        <f>I90*H90</f>
        <v>0</v>
      </c>
      <c r="K90" s="76"/>
      <c r="L90" s="80">
        <f>K90*C90</f>
        <v>0</v>
      </c>
      <c r="M90" s="86">
        <v>1</v>
      </c>
      <c r="N90" s="90">
        <v>150000</v>
      </c>
      <c r="O90" s="11">
        <f>F90+J90+L90+N90</f>
        <v>150000</v>
      </c>
      <c r="P90" s="142"/>
    </row>
    <row r="91" spans="1:16" x14ac:dyDescent="0.35">
      <c r="A91" s="7"/>
      <c r="B91" s="14"/>
      <c r="C91" s="7"/>
      <c r="D91" s="15"/>
      <c r="E91" s="59"/>
      <c r="F91" s="56">
        <f>E91*C91</f>
        <v>0</v>
      </c>
      <c r="G91" s="134"/>
      <c r="H91" s="65">
        <f>G91*C91</f>
        <v>0</v>
      </c>
      <c r="I91" s="65"/>
      <c r="J91" s="66">
        <f>I91*H91</f>
        <v>0</v>
      </c>
      <c r="K91" s="76"/>
      <c r="L91" s="80">
        <f>K91*C91</f>
        <v>0</v>
      </c>
      <c r="M91" s="86"/>
      <c r="N91" s="90">
        <f>M91*C91</f>
        <v>0</v>
      </c>
      <c r="O91" s="11">
        <f>F91+J91+L91+N91</f>
        <v>0</v>
      </c>
      <c r="P91" s="142"/>
    </row>
    <row r="92" spans="1:16" x14ac:dyDescent="0.35">
      <c r="A92" s="46"/>
      <c r="B92" s="99"/>
      <c r="C92" s="49" t="s">
        <v>12</v>
      </c>
      <c r="D92" s="50"/>
      <c r="E92" s="60"/>
      <c r="F92" s="61">
        <f>SUM(F90:F91)</f>
        <v>0</v>
      </c>
      <c r="G92" s="136"/>
      <c r="H92" s="70">
        <f>SUM(H90:H91)</f>
        <v>0</v>
      </c>
      <c r="I92" s="70"/>
      <c r="J92" s="72">
        <f>SUM(J90:J91)</f>
        <v>0</v>
      </c>
      <c r="K92" s="81"/>
      <c r="L92" s="82">
        <f>SUM(L90:L91)</f>
        <v>0</v>
      </c>
      <c r="M92" s="91"/>
      <c r="N92" s="92">
        <f>SUM(N90:N91)</f>
        <v>150000</v>
      </c>
      <c r="O92" s="51">
        <f>SUM(O90:O91)</f>
        <v>150000</v>
      </c>
      <c r="P92" s="144"/>
    </row>
    <row r="93" spans="1:16" ht="15" thickBot="1" x14ac:dyDescent="0.4">
      <c r="A93" s="7"/>
      <c r="B93" s="7"/>
      <c r="C93" s="7"/>
      <c r="D93" s="8"/>
      <c r="E93" s="55"/>
      <c r="F93" s="56"/>
      <c r="G93" s="134"/>
      <c r="H93" s="65"/>
      <c r="I93" s="65"/>
      <c r="J93" s="66"/>
      <c r="K93" s="76"/>
      <c r="L93" s="77"/>
      <c r="M93" s="86"/>
      <c r="N93" s="87"/>
      <c r="O93" s="11"/>
      <c r="P93" s="142"/>
    </row>
    <row r="94" spans="1:16" ht="15.5" thickTop="1" thickBot="1" x14ac:dyDescent="0.4">
      <c r="A94" s="16"/>
      <c r="B94" s="52" t="s">
        <v>3</v>
      </c>
      <c r="C94" s="52"/>
      <c r="D94" s="53"/>
      <c r="E94" s="62"/>
      <c r="F94" s="63">
        <f>F11+F22+F27+F32+F37+F42+F47+F52+F57+F62+F67+F72+F77+F82+F87+F92</f>
        <v>38000</v>
      </c>
      <c r="G94" s="138"/>
      <c r="H94" s="73"/>
      <c r="I94" s="73"/>
      <c r="J94" s="74">
        <f>J11+J22+J27+J32+J37+J42+J47+J52+J57+J62+J67+J72+J77+J82+J87+J92</f>
        <v>107000</v>
      </c>
      <c r="K94" s="83"/>
      <c r="L94" s="84">
        <f>L11+L22+L27+L32+L37+L42+L47+L52+L57+L62+L67+L72+L77+L82+L87+L92</f>
        <v>40000</v>
      </c>
      <c r="M94" s="93"/>
      <c r="N94" s="94">
        <f>N11+N22+N27+N32+N37+N42+N47+N52+N57+N62+N67+N72+N77+N82+N87+N92</f>
        <v>199804</v>
      </c>
      <c r="O94" s="17">
        <f>O11+O22+O27+O32+O37+O42+O47+O52+O57+O62+O67+O72+O77+O82+O87+O92</f>
        <v>412964</v>
      </c>
      <c r="P94" s="145"/>
    </row>
    <row r="95" spans="1:16" ht="15" thickTop="1" x14ac:dyDescent="0.35"/>
    <row r="96" spans="1:16" x14ac:dyDescent="0.35">
      <c r="L96" s="18"/>
      <c r="N96" s="18"/>
      <c r="O96" s="19"/>
      <c r="P96" s="146"/>
    </row>
    <row r="98" spans="3:16" x14ac:dyDescent="0.35">
      <c r="L98" s="18"/>
      <c r="N98" s="18"/>
      <c r="O98" s="19"/>
      <c r="P98" s="146"/>
    </row>
    <row r="99" spans="3:16" x14ac:dyDescent="0.35">
      <c r="C99" s="20"/>
    </row>
    <row r="100" spans="3:16" ht="15.5" x14ac:dyDescent="0.35">
      <c r="E100" s="21"/>
      <c r="O100" s="22"/>
      <c r="P100" s="147"/>
    </row>
  </sheetData>
  <mergeCells count="10">
    <mergeCell ref="K5:L5"/>
    <mergeCell ref="M5:N5"/>
    <mergeCell ref="O5:O6"/>
    <mergeCell ref="P5:P6"/>
    <mergeCell ref="A5:A6"/>
    <mergeCell ref="B5:B6"/>
    <mergeCell ref="C5:C6"/>
    <mergeCell ref="D5:D6"/>
    <mergeCell ref="E5:F5"/>
    <mergeCell ref="G5:J5"/>
  </mergeCells>
  <pageMargins left="0.7" right="0.7" top="0.75" bottom="0.75" header="0.3" footer="0.3"/>
  <pageSetup paperSize="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0D7A6B-5532-40F2-8F9E-786D216DDAA5}">
  <dimension ref="A2:V94"/>
  <sheetViews>
    <sheetView zoomScale="85" zoomScaleNormal="85" workbookViewId="0">
      <pane ySplit="6" topLeftCell="A7" activePane="bottomLeft" state="frozen"/>
      <selection activeCell="J4" sqref="J4"/>
      <selection pane="bottomLeft" activeCell="B2" sqref="B2"/>
    </sheetView>
  </sheetViews>
  <sheetFormatPr defaultRowHeight="14.5" x14ac:dyDescent="0.35"/>
  <cols>
    <col min="1" max="1" width="13.90625" style="1" customWidth="1"/>
    <col min="2" max="2" width="39.6328125" style="1" customWidth="1"/>
    <col min="3" max="3" width="10.54296875" style="1" customWidth="1"/>
    <col min="4" max="4" width="6.453125" style="3" customWidth="1"/>
    <col min="5" max="5" width="8.90625" style="1" customWidth="1"/>
    <col min="6" max="6" width="12.453125" style="1" customWidth="1"/>
    <col min="7" max="7" width="7.26953125" style="20" customWidth="1"/>
    <col min="8" max="8" width="8.453125" style="1" customWidth="1"/>
    <col min="9" max="9" width="9" style="1" customWidth="1"/>
    <col min="10" max="10" width="10.453125" style="1" customWidth="1"/>
    <col min="11" max="11" width="7.54296875" style="1" customWidth="1"/>
    <col min="12" max="12" width="12.90625" style="1" customWidth="1"/>
    <col min="13" max="13" width="9.36328125" style="1" customWidth="1"/>
    <col min="14" max="14" width="12.90625" style="1" customWidth="1"/>
    <col min="15" max="15" width="16.36328125" style="1" customWidth="1"/>
    <col min="16" max="16" width="27.453125" style="140" customWidth="1"/>
    <col min="258" max="258" width="13.90625" customWidth="1"/>
    <col min="259" max="259" width="39.6328125" customWidth="1"/>
    <col min="260" max="260" width="15.6328125" customWidth="1"/>
    <col min="261" max="261" width="12.90625" customWidth="1"/>
    <col min="262" max="262" width="6.453125" customWidth="1"/>
    <col min="263" max="264" width="12.453125" customWidth="1"/>
    <col min="265" max="265" width="6.453125" customWidth="1"/>
    <col min="266" max="266" width="8.453125" customWidth="1"/>
    <col min="267" max="268" width="9" customWidth="1"/>
    <col min="269" max="269" width="7.54296875" customWidth="1"/>
    <col min="270" max="270" width="17.6328125" customWidth="1"/>
    <col min="271" max="271" width="16.36328125" customWidth="1"/>
    <col min="272" max="272" width="4.6328125" customWidth="1"/>
    <col min="514" max="514" width="13.90625" customWidth="1"/>
    <col min="515" max="515" width="39.6328125" customWidth="1"/>
    <col min="516" max="516" width="15.6328125" customWidth="1"/>
    <col min="517" max="517" width="12.90625" customWidth="1"/>
    <col min="518" max="518" width="6.453125" customWidth="1"/>
    <col min="519" max="520" width="12.453125" customWidth="1"/>
    <col min="521" max="521" width="6.453125" customWidth="1"/>
    <col min="522" max="522" width="8.453125" customWidth="1"/>
    <col min="523" max="524" width="9" customWidth="1"/>
    <col min="525" max="525" width="7.54296875" customWidth="1"/>
    <col min="526" max="526" width="17.6328125" customWidth="1"/>
    <col min="527" max="527" width="16.36328125" customWidth="1"/>
    <col min="528" max="528" width="4.6328125" customWidth="1"/>
    <col min="770" max="770" width="13.90625" customWidth="1"/>
    <col min="771" max="771" width="39.6328125" customWidth="1"/>
    <col min="772" max="772" width="15.6328125" customWidth="1"/>
    <col min="773" max="773" width="12.90625" customWidth="1"/>
    <col min="774" max="774" width="6.453125" customWidth="1"/>
    <col min="775" max="776" width="12.453125" customWidth="1"/>
    <col min="777" max="777" width="6.453125" customWidth="1"/>
    <col min="778" max="778" width="8.453125" customWidth="1"/>
    <col min="779" max="780" width="9" customWidth="1"/>
    <col min="781" max="781" width="7.54296875" customWidth="1"/>
    <col min="782" max="782" width="17.6328125" customWidth="1"/>
    <col min="783" max="783" width="16.36328125" customWidth="1"/>
    <col min="784" max="784" width="4.6328125" customWidth="1"/>
    <col min="1026" max="1026" width="13.90625" customWidth="1"/>
    <col min="1027" max="1027" width="39.6328125" customWidth="1"/>
    <col min="1028" max="1028" width="15.6328125" customWidth="1"/>
    <col min="1029" max="1029" width="12.90625" customWidth="1"/>
    <col min="1030" max="1030" width="6.453125" customWidth="1"/>
    <col min="1031" max="1032" width="12.453125" customWidth="1"/>
    <col min="1033" max="1033" width="6.453125" customWidth="1"/>
    <col min="1034" max="1034" width="8.453125" customWidth="1"/>
    <col min="1035" max="1036" width="9" customWidth="1"/>
    <col min="1037" max="1037" width="7.54296875" customWidth="1"/>
    <col min="1038" max="1038" width="17.6328125" customWidth="1"/>
    <col min="1039" max="1039" width="16.36328125" customWidth="1"/>
    <col min="1040" max="1040" width="4.6328125" customWidth="1"/>
    <col min="1282" max="1282" width="13.90625" customWidth="1"/>
    <col min="1283" max="1283" width="39.6328125" customWidth="1"/>
    <col min="1284" max="1284" width="15.6328125" customWidth="1"/>
    <col min="1285" max="1285" width="12.90625" customWidth="1"/>
    <col min="1286" max="1286" width="6.453125" customWidth="1"/>
    <col min="1287" max="1288" width="12.453125" customWidth="1"/>
    <col min="1289" max="1289" width="6.453125" customWidth="1"/>
    <col min="1290" max="1290" width="8.453125" customWidth="1"/>
    <col min="1291" max="1292" width="9" customWidth="1"/>
    <col min="1293" max="1293" width="7.54296875" customWidth="1"/>
    <col min="1294" max="1294" width="17.6328125" customWidth="1"/>
    <col min="1295" max="1295" width="16.36328125" customWidth="1"/>
    <col min="1296" max="1296" width="4.6328125" customWidth="1"/>
    <col min="1538" max="1538" width="13.90625" customWidth="1"/>
    <col min="1539" max="1539" width="39.6328125" customWidth="1"/>
    <col min="1540" max="1540" width="15.6328125" customWidth="1"/>
    <col min="1541" max="1541" width="12.90625" customWidth="1"/>
    <col min="1542" max="1542" width="6.453125" customWidth="1"/>
    <col min="1543" max="1544" width="12.453125" customWidth="1"/>
    <col min="1545" max="1545" width="6.453125" customWidth="1"/>
    <col min="1546" max="1546" width="8.453125" customWidth="1"/>
    <col min="1547" max="1548" width="9" customWidth="1"/>
    <col min="1549" max="1549" width="7.54296875" customWidth="1"/>
    <col min="1550" max="1550" width="17.6328125" customWidth="1"/>
    <col min="1551" max="1551" width="16.36328125" customWidth="1"/>
    <col min="1552" max="1552" width="4.6328125" customWidth="1"/>
    <col min="1794" max="1794" width="13.90625" customWidth="1"/>
    <col min="1795" max="1795" width="39.6328125" customWidth="1"/>
    <col min="1796" max="1796" width="15.6328125" customWidth="1"/>
    <col min="1797" max="1797" width="12.90625" customWidth="1"/>
    <col min="1798" max="1798" width="6.453125" customWidth="1"/>
    <col min="1799" max="1800" width="12.453125" customWidth="1"/>
    <col min="1801" max="1801" width="6.453125" customWidth="1"/>
    <col min="1802" max="1802" width="8.453125" customWidth="1"/>
    <col min="1803" max="1804" width="9" customWidth="1"/>
    <col min="1805" max="1805" width="7.54296875" customWidth="1"/>
    <col min="1806" max="1806" width="17.6328125" customWidth="1"/>
    <col min="1807" max="1807" width="16.36328125" customWidth="1"/>
    <col min="1808" max="1808" width="4.6328125" customWidth="1"/>
    <col min="2050" max="2050" width="13.90625" customWidth="1"/>
    <col min="2051" max="2051" width="39.6328125" customWidth="1"/>
    <col min="2052" max="2052" width="15.6328125" customWidth="1"/>
    <col min="2053" max="2053" width="12.90625" customWidth="1"/>
    <col min="2054" max="2054" width="6.453125" customWidth="1"/>
    <col min="2055" max="2056" width="12.453125" customWidth="1"/>
    <col min="2057" max="2057" width="6.453125" customWidth="1"/>
    <col min="2058" max="2058" width="8.453125" customWidth="1"/>
    <col min="2059" max="2060" width="9" customWidth="1"/>
    <col min="2061" max="2061" width="7.54296875" customWidth="1"/>
    <col min="2062" max="2062" width="17.6328125" customWidth="1"/>
    <col min="2063" max="2063" width="16.36328125" customWidth="1"/>
    <col min="2064" max="2064" width="4.6328125" customWidth="1"/>
    <col min="2306" max="2306" width="13.90625" customWidth="1"/>
    <col min="2307" max="2307" width="39.6328125" customWidth="1"/>
    <col min="2308" max="2308" width="15.6328125" customWidth="1"/>
    <col min="2309" max="2309" width="12.90625" customWidth="1"/>
    <col min="2310" max="2310" width="6.453125" customWidth="1"/>
    <col min="2311" max="2312" width="12.453125" customWidth="1"/>
    <col min="2313" max="2313" width="6.453125" customWidth="1"/>
    <col min="2314" max="2314" width="8.453125" customWidth="1"/>
    <col min="2315" max="2316" width="9" customWidth="1"/>
    <col min="2317" max="2317" width="7.54296875" customWidth="1"/>
    <col min="2318" max="2318" width="17.6328125" customWidth="1"/>
    <col min="2319" max="2319" width="16.36328125" customWidth="1"/>
    <col min="2320" max="2320" width="4.6328125" customWidth="1"/>
    <col min="2562" max="2562" width="13.90625" customWidth="1"/>
    <col min="2563" max="2563" width="39.6328125" customWidth="1"/>
    <col min="2564" max="2564" width="15.6328125" customWidth="1"/>
    <col min="2565" max="2565" width="12.90625" customWidth="1"/>
    <col min="2566" max="2566" width="6.453125" customWidth="1"/>
    <col min="2567" max="2568" width="12.453125" customWidth="1"/>
    <col min="2569" max="2569" width="6.453125" customWidth="1"/>
    <col min="2570" max="2570" width="8.453125" customWidth="1"/>
    <col min="2571" max="2572" width="9" customWidth="1"/>
    <col min="2573" max="2573" width="7.54296875" customWidth="1"/>
    <col min="2574" max="2574" width="17.6328125" customWidth="1"/>
    <col min="2575" max="2575" width="16.36328125" customWidth="1"/>
    <col min="2576" max="2576" width="4.6328125" customWidth="1"/>
    <col min="2818" max="2818" width="13.90625" customWidth="1"/>
    <col min="2819" max="2819" width="39.6328125" customWidth="1"/>
    <col min="2820" max="2820" width="15.6328125" customWidth="1"/>
    <col min="2821" max="2821" width="12.90625" customWidth="1"/>
    <col min="2822" max="2822" width="6.453125" customWidth="1"/>
    <col min="2823" max="2824" width="12.453125" customWidth="1"/>
    <col min="2825" max="2825" width="6.453125" customWidth="1"/>
    <col min="2826" max="2826" width="8.453125" customWidth="1"/>
    <col min="2827" max="2828" width="9" customWidth="1"/>
    <col min="2829" max="2829" width="7.54296875" customWidth="1"/>
    <col min="2830" max="2830" width="17.6328125" customWidth="1"/>
    <col min="2831" max="2831" width="16.36328125" customWidth="1"/>
    <col min="2832" max="2832" width="4.6328125" customWidth="1"/>
    <col min="3074" max="3074" width="13.90625" customWidth="1"/>
    <col min="3075" max="3075" width="39.6328125" customWidth="1"/>
    <col min="3076" max="3076" width="15.6328125" customWidth="1"/>
    <col min="3077" max="3077" width="12.90625" customWidth="1"/>
    <col min="3078" max="3078" width="6.453125" customWidth="1"/>
    <col min="3079" max="3080" width="12.453125" customWidth="1"/>
    <col min="3081" max="3081" width="6.453125" customWidth="1"/>
    <col min="3082" max="3082" width="8.453125" customWidth="1"/>
    <col min="3083" max="3084" width="9" customWidth="1"/>
    <col min="3085" max="3085" width="7.54296875" customWidth="1"/>
    <col min="3086" max="3086" width="17.6328125" customWidth="1"/>
    <col min="3087" max="3087" width="16.36328125" customWidth="1"/>
    <col min="3088" max="3088" width="4.6328125" customWidth="1"/>
    <col min="3330" max="3330" width="13.90625" customWidth="1"/>
    <col min="3331" max="3331" width="39.6328125" customWidth="1"/>
    <col min="3332" max="3332" width="15.6328125" customWidth="1"/>
    <col min="3333" max="3333" width="12.90625" customWidth="1"/>
    <col min="3334" max="3334" width="6.453125" customWidth="1"/>
    <col min="3335" max="3336" width="12.453125" customWidth="1"/>
    <col min="3337" max="3337" width="6.453125" customWidth="1"/>
    <col min="3338" max="3338" width="8.453125" customWidth="1"/>
    <col min="3339" max="3340" width="9" customWidth="1"/>
    <col min="3341" max="3341" width="7.54296875" customWidth="1"/>
    <col min="3342" max="3342" width="17.6328125" customWidth="1"/>
    <col min="3343" max="3343" width="16.36328125" customWidth="1"/>
    <col min="3344" max="3344" width="4.6328125" customWidth="1"/>
    <col min="3586" max="3586" width="13.90625" customWidth="1"/>
    <col min="3587" max="3587" width="39.6328125" customWidth="1"/>
    <col min="3588" max="3588" width="15.6328125" customWidth="1"/>
    <col min="3589" max="3589" width="12.90625" customWidth="1"/>
    <col min="3590" max="3590" width="6.453125" customWidth="1"/>
    <col min="3591" max="3592" width="12.453125" customWidth="1"/>
    <col min="3593" max="3593" width="6.453125" customWidth="1"/>
    <col min="3594" max="3594" width="8.453125" customWidth="1"/>
    <col min="3595" max="3596" width="9" customWidth="1"/>
    <col min="3597" max="3597" width="7.54296875" customWidth="1"/>
    <col min="3598" max="3598" width="17.6328125" customWidth="1"/>
    <col min="3599" max="3599" width="16.36328125" customWidth="1"/>
    <col min="3600" max="3600" width="4.6328125" customWidth="1"/>
    <col min="3842" max="3842" width="13.90625" customWidth="1"/>
    <col min="3843" max="3843" width="39.6328125" customWidth="1"/>
    <col min="3844" max="3844" width="15.6328125" customWidth="1"/>
    <col min="3845" max="3845" width="12.90625" customWidth="1"/>
    <col min="3846" max="3846" width="6.453125" customWidth="1"/>
    <col min="3847" max="3848" width="12.453125" customWidth="1"/>
    <col min="3849" max="3849" width="6.453125" customWidth="1"/>
    <col min="3850" max="3850" width="8.453125" customWidth="1"/>
    <col min="3851" max="3852" width="9" customWidth="1"/>
    <col min="3853" max="3853" width="7.54296875" customWidth="1"/>
    <col min="3854" max="3854" width="17.6328125" customWidth="1"/>
    <col min="3855" max="3855" width="16.36328125" customWidth="1"/>
    <col min="3856" max="3856" width="4.6328125" customWidth="1"/>
    <col min="4098" max="4098" width="13.90625" customWidth="1"/>
    <col min="4099" max="4099" width="39.6328125" customWidth="1"/>
    <col min="4100" max="4100" width="15.6328125" customWidth="1"/>
    <col min="4101" max="4101" width="12.90625" customWidth="1"/>
    <col min="4102" max="4102" width="6.453125" customWidth="1"/>
    <col min="4103" max="4104" width="12.453125" customWidth="1"/>
    <col min="4105" max="4105" width="6.453125" customWidth="1"/>
    <col min="4106" max="4106" width="8.453125" customWidth="1"/>
    <col min="4107" max="4108" width="9" customWidth="1"/>
    <col min="4109" max="4109" width="7.54296875" customWidth="1"/>
    <col min="4110" max="4110" width="17.6328125" customWidth="1"/>
    <col min="4111" max="4111" width="16.36328125" customWidth="1"/>
    <col min="4112" max="4112" width="4.6328125" customWidth="1"/>
    <col min="4354" max="4354" width="13.90625" customWidth="1"/>
    <col min="4355" max="4355" width="39.6328125" customWidth="1"/>
    <col min="4356" max="4356" width="15.6328125" customWidth="1"/>
    <col min="4357" max="4357" width="12.90625" customWidth="1"/>
    <col min="4358" max="4358" width="6.453125" customWidth="1"/>
    <col min="4359" max="4360" width="12.453125" customWidth="1"/>
    <col min="4361" max="4361" width="6.453125" customWidth="1"/>
    <col min="4362" max="4362" width="8.453125" customWidth="1"/>
    <col min="4363" max="4364" width="9" customWidth="1"/>
    <col min="4365" max="4365" width="7.54296875" customWidth="1"/>
    <col min="4366" max="4366" width="17.6328125" customWidth="1"/>
    <col min="4367" max="4367" width="16.36328125" customWidth="1"/>
    <col min="4368" max="4368" width="4.6328125" customWidth="1"/>
    <col min="4610" max="4610" width="13.90625" customWidth="1"/>
    <col min="4611" max="4611" width="39.6328125" customWidth="1"/>
    <col min="4612" max="4612" width="15.6328125" customWidth="1"/>
    <col min="4613" max="4613" width="12.90625" customWidth="1"/>
    <col min="4614" max="4614" width="6.453125" customWidth="1"/>
    <col min="4615" max="4616" width="12.453125" customWidth="1"/>
    <col min="4617" max="4617" width="6.453125" customWidth="1"/>
    <col min="4618" max="4618" width="8.453125" customWidth="1"/>
    <col min="4619" max="4620" width="9" customWidth="1"/>
    <col min="4621" max="4621" width="7.54296875" customWidth="1"/>
    <col min="4622" max="4622" width="17.6328125" customWidth="1"/>
    <col min="4623" max="4623" width="16.36328125" customWidth="1"/>
    <col min="4624" max="4624" width="4.6328125" customWidth="1"/>
    <col min="4866" max="4866" width="13.90625" customWidth="1"/>
    <col min="4867" max="4867" width="39.6328125" customWidth="1"/>
    <col min="4868" max="4868" width="15.6328125" customWidth="1"/>
    <col min="4869" max="4869" width="12.90625" customWidth="1"/>
    <col min="4870" max="4870" width="6.453125" customWidth="1"/>
    <col min="4871" max="4872" width="12.453125" customWidth="1"/>
    <col min="4873" max="4873" width="6.453125" customWidth="1"/>
    <col min="4874" max="4874" width="8.453125" customWidth="1"/>
    <col min="4875" max="4876" width="9" customWidth="1"/>
    <col min="4877" max="4877" width="7.54296875" customWidth="1"/>
    <col min="4878" max="4878" width="17.6328125" customWidth="1"/>
    <col min="4879" max="4879" width="16.36328125" customWidth="1"/>
    <col min="4880" max="4880" width="4.6328125" customWidth="1"/>
    <col min="5122" max="5122" width="13.90625" customWidth="1"/>
    <col min="5123" max="5123" width="39.6328125" customWidth="1"/>
    <col min="5124" max="5124" width="15.6328125" customWidth="1"/>
    <col min="5125" max="5125" width="12.90625" customWidth="1"/>
    <col min="5126" max="5126" width="6.453125" customWidth="1"/>
    <col min="5127" max="5128" width="12.453125" customWidth="1"/>
    <col min="5129" max="5129" width="6.453125" customWidth="1"/>
    <col min="5130" max="5130" width="8.453125" customWidth="1"/>
    <col min="5131" max="5132" width="9" customWidth="1"/>
    <col min="5133" max="5133" width="7.54296875" customWidth="1"/>
    <col min="5134" max="5134" width="17.6328125" customWidth="1"/>
    <col min="5135" max="5135" width="16.36328125" customWidth="1"/>
    <col min="5136" max="5136" width="4.6328125" customWidth="1"/>
    <col min="5378" max="5378" width="13.90625" customWidth="1"/>
    <col min="5379" max="5379" width="39.6328125" customWidth="1"/>
    <col min="5380" max="5380" width="15.6328125" customWidth="1"/>
    <col min="5381" max="5381" width="12.90625" customWidth="1"/>
    <col min="5382" max="5382" width="6.453125" customWidth="1"/>
    <col min="5383" max="5384" width="12.453125" customWidth="1"/>
    <col min="5385" max="5385" width="6.453125" customWidth="1"/>
    <col min="5386" max="5386" width="8.453125" customWidth="1"/>
    <col min="5387" max="5388" width="9" customWidth="1"/>
    <col min="5389" max="5389" width="7.54296875" customWidth="1"/>
    <col min="5390" max="5390" width="17.6328125" customWidth="1"/>
    <col min="5391" max="5391" width="16.36328125" customWidth="1"/>
    <col min="5392" max="5392" width="4.6328125" customWidth="1"/>
    <col min="5634" max="5634" width="13.90625" customWidth="1"/>
    <col min="5635" max="5635" width="39.6328125" customWidth="1"/>
    <col min="5636" max="5636" width="15.6328125" customWidth="1"/>
    <col min="5637" max="5637" width="12.90625" customWidth="1"/>
    <col min="5638" max="5638" width="6.453125" customWidth="1"/>
    <col min="5639" max="5640" width="12.453125" customWidth="1"/>
    <col min="5641" max="5641" width="6.453125" customWidth="1"/>
    <col min="5642" max="5642" width="8.453125" customWidth="1"/>
    <col min="5643" max="5644" width="9" customWidth="1"/>
    <col min="5645" max="5645" width="7.54296875" customWidth="1"/>
    <col min="5646" max="5646" width="17.6328125" customWidth="1"/>
    <col min="5647" max="5647" width="16.36328125" customWidth="1"/>
    <col min="5648" max="5648" width="4.6328125" customWidth="1"/>
    <col min="5890" max="5890" width="13.90625" customWidth="1"/>
    <col min="5891" max="5891" width="39.6328125" customWidth="1"/>
    <col min="5892" max="5892" width="15.6328125" customWidth="1"/>
    <col min="5893" max="5893" width="12.90625" customWidth="1"/>
    <col min="5894" max="5894" width="6.453125" customWidth="1"/>
    <col min="5895" max="5896" width="12.453125" customWidth="1"/>
    <col min="5897" max="5897" width="6.453125" customWidth="1"/>
    <col min="5898" max="5898" width="8.453125" customWidth="1"/>
    <col min="5899" max="5900" width="9" customWidth="1"/>
    <col min="5901" max="5901" width="7.54296875" customWidth="1"/>
    <col min="5902" max="5902" width="17.6328125" customWidth="1"/>
    <col min="5903" max="5903" width="16.36328125" customWidth="1"/>
    <col min="5904" max="5904" width="4.6328125" customWidth="1"/>
    <col min="6146" max="6146" width="13.90625" customWidth="1"/>
    <col min="6147" max="6147" width="39.6328125" customWidth="1"/>
    <col min="6148" max="6148" width="15.6328125" customWidth="1"/>
    <col min="6149" max="6149" width="12.90625" customWidth="1"/>
    <col min="6150" max="6150" width="6.453125" customWidth="1"/>
    <col min="6151" max="6152" width="12.453125" customWidth="1"/>
    <col min="6153" max="6153" width="6.453125" customWidth="1"/>
    <col min="6154" max="6154" width="8.453125" customWidth="1"/>
    <col min="6155" max="6156" width="9" customWidth="1"/>
    <col min="6157" max="6157" width="7.54296875" customWidth="1"/>
    <col min="6158" max="6158" width="17.6328125" customWidth="1"/>
    <col min="6159" max="6159" width="16.36328125" customWidth="1"/>
    <col min="6160" max="6160" width="4.6328125" customWidth="1"/>
    <col min="6402" max="6402" width="13.90625" customWidth="1"/>
    <col min="6403" max="6403" width="39.6328125" customWidth="1"/>
    <col min="6404" max="6404" width="15.6328125" customWidth="1"/>
    <col min="6405" max="6405" width="12.90625" customWidth="1"/>
    <col min="6406" max="6406" width="6.453125" customWidth="1"/>
    <col min="6407" max="6408" width="12.453125" customWidth="1"/>
    <col min="6409" max="6409" width="6.453125" customWidth="1"/>
    <col min="6410" max="6410" width="8.453125" customWidth="1"/>
    <col min="6411" max="6412" width="9" customWidth="1"/>
    <col min="6413" max="6413" width="7.54296875" customWidth="1"/>
    <col min="6414" max="6414" width="17.6328125" customWidth="1"/>
    <col min="6415" max="6415" width="16.36328125" customWidth="1"/>
    <col min="6416" max="6416" width="4.6328125" customWidth="1"/>
    <col min="6658" max="6658" width="13.90625" customWidth="1"/>
    <col min="6659" max="6659" width="39.6328125" customWidth="1"/>
    <col min="6660" max="6660" width="15.6328125" customWidth="1"/>
    <col min="6661" max="6661" width="12.90625" customWidth="1"/>
    <col min="6662" max="6662" width="6.453125" customWidth="1"/>
    <col min="6663" max="6664" width="12.453125" customWidth="1"/>
    <col min="6665" max="6665" width="6.453125" customWidth="1"/>
    <col min="6666" max="6666" width="8.453125" customWidth="1"/>
    <col min="6667" max="6668" width="9" customWidth="1"/>
    <col min="6669" max="6669" width="7.54296875" customWidth="1"/>
    <col min="6670" max="6670" width="17.6328125" customWidth="1"/>
    <col min="6671" max="6671" width="16.36328125" customWidth="1"/>
    <col min="6672" max="6672" width="4.6328125" customWidth="1"/>
    <col min="6914" max="6914" width="13.90625" customWidth="1"/>
    <col min="6915" max="6915" width="39.6328125" customWidth="1"/>
    <col min="6916" max="6916" width="15.6328125" customWidth="1"/>
    <col min="6917" max="6917" width="12.90625" customWidth="1"/>
    <col min="6918" max="6918" width="6.453125" customWidth="1"/>
    <col min="6919" max="6920" width="12.453125" customWidth="1"/>
    <col min="6921" max="6921" width="6.453125" customWidth="1"/>
    <col min="6922" max="6922" width="8.453125" customWidth="1"/>
    <col min="6923" max="6924" width="9" customWidth="1"/>
    <col min="6925" max="6925" width="7.54296875" customWidth="1"/>
    <col min="6926" max="6926" width="17.6328125" customWidth="1"/>
    <col min="6927" max="6927" width="16.36328125" customWidth="1"/>
    <col min="6928" max="6928" width="4.6328125" customWidth="1"/>
    <col min="7170" max="7170" width="13.90625" customWidth="1"/>
    <col min="7171" max="7171" width="39.6328125" customWidth="1"/>
    <col min="7172" max="7172" width="15.6328125" customWidth="1"/>
    <col min="7173" max="7173" width="12.90625" customWidth="1"/>
    <col min="7174" max="7174" width="6.453125" customWidth="1"/>
    <col min="7175" max="7176" width="12.453125" customWidth="1"/>
    <col min="7177" max="7177" width="6.453125" customWidth="1"/>
    <col min="7178" max="7178" width="8.453125" customWidth="1"/>
    <col min="7179" max="7180" width="9" customWidth="1"/>
    <col min="7181" max="7181" width="7.54296875" customWidth="1"/>
    <col min="7182" max="7182" width="17.6328125" customWidth="1"/>
    <col min="7183" max="7183" width="16.36328125" customWidth="1"/>
    <col min="7184" max="7184" width="4.6328125" customWidth="1"/>
    <col min="7426" max="7426" width="13.90625" customWidth="1"/>
    <col min="7427" max="7427" width="39.6328125" customWidth="1"/>
    <col min="7428" max="7428" width="15.6328125" customWidth="1"/>
    <col min="7429" max="7429" width="12.90625" customWidth="1"/>
    <col min="7430" max="7430" width="6.453125" customWidth="1"/>
    <col min="7431" max="7432" width="12.453125" customWidth="1"/>
    <col min="7433" max="7433" width="6.453125" customWidth="1"/>
    <col min="7434" max="7434" width="8.453125" customWidth="1"/>
    <col min="7435" max="7436" width="9" customWidth="1"/>
    <col min="7437" max="7437" width="7.54296875" customWidth="1"/>
    <col min="7438" max="7438" width="17.6328125" customWidth="1"/>
    <col min="7439" max="7439" width="16.36328125" customWidth="1"/>
    <col min="7440" max="7440" width="4.6328125" customWidth="1"/>
    <col min="7682" max="7682" width="13.90625" customWidth="1"/>
    <col min="7683" max="7683" width="39.6328125" customWidth="1"/>
    <col min="7684" max="7684" width="15.6328125" customWidth="1"/>
    <col min="7685" max="7685" width="12.90625" customWidth="1"/>
    <col min="7686" max="7686" width="6.453125" customWidth="1"/>
    <col min="7687" max="7688" width="12.453125" customWidth="1"/>
    <col min="7689" max="7689" width="6.453125" customWidth="1"/>
    <col min="7690" max="7690" width="8.453125" customWidth="1"/>
    <col min="7691" max="7692" width="9" customWidth="1"/>
    <col min="7693" max="7693" width="7.54296875" customWidth="1"/>
    <col min="7694" max="7694" width="17.6328125" customWidth="1"/>
    <col min="7695" max="7695" width="16.36328125" customWidth="1"/>
    <col min="7696" max="7696" width="4.6328125" customWidth="1"/>
    <col min="7938" max="7938" width="13.90625" customWidth="1"/>
    <col min="7939" max="7939" width="39.6328125" customWidth="1"/>
    <col min="7940" max="7940" width="15.6328125" customWidth="1"/>
    <col min="7941" max="7941" width="12.90625" customWidth="1"/>
    <col min="7942" max="7942" width="6.453125" customWidth="1"/>
    <col min="7943" max="7944" width="12.453125" customWidth="1"/>
    <col min="7945" max="7945" width="6.453125" customWidth="1"/>
    <col min="7946" max="7946" width="8.453125" customWidth="1"/>
    <col min="7947" max="7948" width="9" customWidth="1"/>
    <col min="7949" max="7949" width="7.54296875" customWidth="1"/>
    <col min="7950" max="7950" width="17.6328125" customWidth="1"/>
    <col min="7951" max="7951" width="16.36328125" customWidth="1"/>
    <col min="7952" max="7952" width="4.6328125" customWidth="1"/>
    <col min="8194" max="8194" width="13.90625" customWidth="1"/>
    <col min="8195" max="8195" width="39.6328125" customWidth="1"/>
    <col min="8196" max="8196" width="15.6328125" customWidth="1"/>
    <col min="8197" max="8197" width="12.90625" customWidth="1"/>
    <col min="8198" max="8198" width="6.453125" customWidth="1"/>
    <col min="8199" max="8200" width="12.453125" customWidth="1"/>
    <col min="8201" max="8201" width="6.453125" customWidth="1"/>
    <col min="8202" max="8202" width="8.453125" customWidth="1"/>
    <col min="8203" max="8204" width="9" customWidth="1"/>
    <col min="8205" max="8205" width="7.54296875" customWidth="1"/>
    <col min="8206" max="8206" width="17.6328125" customWidth="1"/>
    <col min="8207" max="8207" width="16.36328125" customWidth="1"/>
    <col min="8208" max="8208" width="4.6328125" customWidth="1"/>
    <col min="8450" max="8450" width="13.90625" customWidth="1"/>
    <col min="8451" max="8451" width="39.6328125" customWidth="1"/>
    <col min="8452" max="8452" width="15.6328125" customWidth="1"/>
    <col min="8453" max="8453" width="12.90625" customWidth="1"/>
    <col min="8454" max="8454" width="6.453125" customWidth="1"/>
    <col min="8455" max="8456" width="12.453125" customWidth="1"/>
    <col min="8457" max="8457" width="6.453125" customWidth="1"/>
    <col min="8458" max="8458" width="8.453125" customWidth="1"/>
    <col min="8459" max="8460" width="9" customWidth="1"/>
    <col min="8461" max="8461" width="7.54296875" customWidth="1"/>
    <col min="8462" max="8462" width="17.6328125" customWidth="1"/>
    <col min="8463" max="8463" width="16.36328125" customWidth="1"/>
    <col min="8464" max="8464" width="4.6328125" customWidth="1"/>
    <col min="8706" max="8706" width="13.90625" customWidth="1"/>
    <col min="8707" max="8707" width="39.6328125" customWidth="1"/>
    <col min="8708" max="8708" width="15.6328125" customWidth="1"/>
    <col min="8709" max="8709" width="12.90625" customWidth="1"/>
    <col min="8710" max="8710" width="6.453125" customWidth="1"/>
    <col min="8711" max="8712" width="12.453125" customWidth="1"/>
    <col min="8713" max="8713" width="6.453125" customWidth="1"/>
    <col min="8714" max="8714" width="8.453125" customWidth="1"/>
    <col min="8715" max="8716" width="9" customWidth="1"/>
    <col min="8717" max="8717" width="7.54296875" customWidth="1"/>
    <col min="8718" max="8718" width="17.6328125" customWidth="1"/>
    <col min="8719" max="8719" width="16.36328125" customWidth="1"/>
    <col min="8720" max="8720" width="4.6328125" customWidth="1"/>
    <col min="8962" max="8962" width="13.90625" customWidth="1"/>
    <col min="8963" max="8963" width="39.6328125" customWidth="1"/>
    <col min="8964" max="8964" width="15.6328125" customWidth="1"/>
    <col min="8965" max="8965" width="12.90625" customWidth="1"/>
    <col min="8966" max="8966" width="6.453125" customWidth="1"/>
    <col min="8967" max="8968" width="12.453125" customWidth="1"/>
    <col min="8969" max="8969" width="6.453125" customWidth="1"/>
    <col min="8970" max="8970" width="8.453125" customWidth="1"/>
    <col min="8971" max="8972" width="9" customWidth="1"/>
    <col min="8973" max="8973" width="7.54296875" customWidth="1"/>
    <col min="8974" max="8974" width="17.6328125" customWidth="1"/>
    <col min="8975" max="8975" width="16.36328125" customWidth="1"/>
    <col min="8976" max="8976" width="4.6328125" customWidth="1"/>
    <col min="9218" max="9218" width="13.90625" customWidth="1"/>
    <col min="9219" max="9219" width="39.6328125" customWidth="1"/>
    <col min="9220" max="9220" width="15.6328125" customWidth="1"/>
    <col min="9221" max="9221" width="12.90625" customWidth="1"/>
    <col min="9222" max="9222" width="6.453125" customWidth="1"/>
    <col min="9223" max="9224" width="12.453125" customWidth="1"/>
    <col min="9225" max="9225" width="6.453125" customWidth="1"/>
    <col min="9226" max="9226" width="8.453125" customWidth="1"/>
    <col min="9227" max="9228" width="9" customWidth="1"/>
    <col min="9229" max="9229" width="7.54296875" customWidth="1"/>
    <col min="9230" max="9230" width="17.6328125" customWidth="1"/>
    <col min="9231" max="9231" width="16.36328125" customWidth="1"/>
    <col min="9232" max="9232" width="4.6328125" customWidth="1"/>
    <col min="9474" max="9474" width="13.90625" customWidth="1"/>
    <col min="9475" max="9475" width="39.6328125" customWidth="1"/>
    <col min="9476" max="9476" width="15.6328125" customWidth="1"/>
    <col min="9477" max="9477" width="12.90625" customWidth="1"/>
    <col min="9478" max="9478" width="6.453125" customWidth="1"/>
    <col min="9479" max="9480" width="12.453125" customWidth="1"/>
    <col min="9481" max="9481" width="6.453125" customWidth="1"/>
    <col min="9482" max="9482" width="8.453125" customWidth="1"/>
    <col min="9483" max="9484" width="9" customWidth="1"/>
    <col min="9485" max="9485" width="7.54296875" customWidth="1"/>
    <col min="9486" max="9486" width="17.6328125" customWidth="1"/>
    <col min="9487" max="9487" width="16.36328125" customWidth="1"/>
    <col min="9488" max="9488" width="4.6328125" customWidth="1"/>
    <col min="9730" max="9730" width="13.90625" customWidth="1"/>
    <col min="9731" max="9731" width="39.6328125" customWidth="1"/>
    <col min="9732" max="9732" width="15.6328125" customWidth="1"/>
    <col min="9733" max="9733" width="12.90625" customWidth="1"/>
    <col min="9734" max="9734" width="6.453125" customWidth="1"/>
    <col min="9735" max="9736" width="12.453125" customWidth="1"/>
    <col min="9737" max="9737" width="6.453125" customWidth="1"/>
    <col min="9738" max="9738" width="8.453125" customWidth="1"/>
    <col min="9739" max="9740" width="9" customWidth="1"/>
    <col min="9741" max="9741" width="7.54296875" customWidth="1"/>
    <col min="9742" max="9742" width="17.6328125" customWidth="1"/>
    <col min="9743" max="9743" width="16.36328125" customWidth="1"/>
    <col min="9744" max="9744" width="4.6328125" customWidth="1"/>
    <col min="9986" max="9986" width="13.90625" customWidth="1"/>
    <col min="9987" max="9987" width="39.6328125" customWidth="1"/>
    <col min="9988" max="9988" width="15.6328125" customWidth="1"/>
    <col min="9989" max="9989" width="12.90625" customWidth="1"/>
    <col min="9990" max="9990" width="6.453125" customWidth="1"/>
    <col min="9991" max="9992" width="12.453125" customWidth="1"/>
    <col min="9993" max="9993" width="6.453125" customWidth="1"/>
    <col min="9994" max="9994" width="8.453125" customWidth="1"/>
    <col min="9995" max="9996" width="9" customWidth="1"/>
    <col min="9997" max="9997" width="7.54296875" customWidth="1"/>
    <col min="9998" max="9998" width="17.6328125" customWidth="1"/>
    <col min="9999" max="9999" width="16.36328125" customWidth="1"/>
    <col min="10000" max="10000" width="4.6328125" customWidth="1"/>
    <col min="10242" max="10242" width="13.90625" customWidth="1"/>
    <col min="10243" max="10243" width="39.6328125" customWidth="1"/>
    <col min="10244" max="10244" width="15.6328125" customWidth="1"/>
    <col min="10245" max="10245" width="12.90625" customWidth="1"/>
    <col min="10246" max="10246" width="6.453125" customWidth="1"/>
    <col min="10247" max="10248" width="12.453125" customWidth="1"/>
    <col min="10249" max="10249" width="6.453125" customWidth="1"/>
    <col min="10250" max="10250" width="8.453125" customWidth="1"/>
    <col min="10251" max="10252" width="9" customWidth="1"/>
    <col min="10253" max="10253" width="7.54296875" customWidth="1"/>
    <col min="10254" max="10254" width="17.6328125" customWidth="1"/>
    <col min="10255" max="10255" width="16.36328125" customWidth="1"/>
    <col min="10256" max="10256" width="4.6328125" customWidth="1"/>
    <col min="10498" max="10498" width="13.90625" customWidth="1"/>
    <col min="10499" max="10499" width="39.6328125" customWidth="1"/>
    <col min="10500" max="10500" width="15.6328125" customWidth="1"/>
    <col min="10501" max="10501" width="12.90625" customWidth="1"/>
    <col min="10502" max="10502" width="6.453125" customWidth="1"/>
    <col min="10503" max="10504" width="12.453125" customWidth="1"/>
    <col min="10505" max="10505" width="6.453125" customWidth="1"/>
    <col min="10506" max="10506" width="8.453125" customWidth="1"/>
    <col min="10507" max="10508" width="9" customWidth="1"/>
    <col min="10509" max="10509" width="7.54296875" customWidth="1"/>
    <col min="10510" max="10510" width="17.6328125" customWidth="1"/>
    <col min="10511" max="10511" width="16.36328125" customWidth="1"/>
    <col min="10512" max="10512" width="4.6328125" customWidth="1"/>
    <col min="10754" max="10754" width="13.90625" customWidth="1"/>
    <col min="10755" max="10755" width="39.6328125" customWidth="1"/>
    <col min="10756" max="10756" width="15.6328125" customWidth="1"/>
    <col min="10757" max="10757" width="12.90625" customWidth="1"/>
    <col min="10758" max="10758" width="6.453125" customWidth="1"/>
    <col min="10759" max="10760" width="12.453125" customWidth="1"/>
    <col min="10761" max="10761" width="6.453125" customWidth="1"/>
    <col min="10762" max="10762" width="8.453125" customWidth="1"/>
    <col min="10763" max="10764" width="9" customWidth="1"/>
    <col min="10765" max="10765" width="7.54296875" customWidth="1"/>
    <col min="10766" max="10766" width="17.6328125" customWidth="1"/>
    <col min="10767" max="10767" width="16.36328125" customWidth="1"/>
    <col min="10768" max="10768" width="4.6328125" customWidth="1"/>
    <col min="11010" max="11010" width="13.90625" customWidth="1"/>
    <col min="11011" max="11011" width="39.6328125" customWidth="1"/>
    <col min="11012" max="11012" width="15.6328125" customWidth="1"/>
    <col min="11013" max="11013" width="12.90625" customWidth="1"/>
    <col min="11014" max="11014" width="6.453125" customWidth="1"/>
    <col min="11015" max="11016" width="12.453125" customWidth="1"/>
    <col min="11017" max="11017" width="6.453125" customWidth="1"/>
    <col min="11018" max="11018" width="8.453125" customWidth="1"/>
    <col min="11019" max="11020" width="9" customWidth="1"/>
    <col min="11021" max="11021" width="7.54296875" customWidth="1"/>
    <col min="11022" max="11022" width="17.6328125" customWidth="1"/>
    <col min="11023" max="11023" width="16.36328125" customWidth="1"/>
    <col min="11024" max="11024" width="4.6328125" customWidth="1"/>
    <col min="11266" max="11266" width="13.90625" customWidth="1"/>
    <col min="11267" max="11267" width="39.6328125" customWidth="1"/>
    <col min="11268" max="11268" width="15.6328125" customWidth="1"/>
    <col min="11269" max="11269" width="12.90625" customWidth="1"/>
    <col min="11270" max="11270" width="6.453125" customWidth="1"/>
    <col min="11271" max="11272" width="12.453125" customWidth="1"/>
    <col min="11273" max="11273" width="6.453125" customWidth="1"/>
    <col min="11274" max="11274" width="8.453125" customWidth="1"/>
    <col min="11275" max="11276" width="9" customWidth="1"/>
    <col min="11277" max="11277" width="7.54296875" customWidth="1"/>
    <col min="11278" max="11278" width="17.6328125" customWidth="1"/>
    <col min="11279" max="11279" width="16.36328125" customWidth="1"/>
    <col min="11280" max="11280" width="4.6328125" customWidth="1"/>
    <col min="11522" max="11522" width="13.90625" customWidth="1"/>
    <col min="11523" max="11523" width="39.6328125" customWidth="1"/>
    <col min="11524" max="11524" width="15.6328125" customWidth="1"/>
    <col min="11525" max="11525" width="12.90625" customWidth="1"/>
    <col min="11526" max="11526" width="6.453125" customWidth="1"/>
    <col min="11527" max="11528" width="12.453125" customWidth="1"/>
    <col min="11529" max="11529" width="6.453125" customWidth="1"/>
    <col min="11530" max="11530" width="8.453125" customWidth="1"/>
    <col min="11531" max="11532" width="9" customWidth="1"/>
    <col min="11533" max="11533" width="7.54296875" customWidth="1"/>
    <col min="11534" max="11534" width="17.6328125" customWidth="1"/>
    <col min="11535" max="11535" width="16.36328125" customWidth="1"/>
    <col min="11536" max="11536" width="4.6328125" customWidth="1"/>
    <col min="11778" max="11778" width="13.90625" customWidth="1"/>
    <col min="11779" max="11779" width="39.6328125" customWidth="1"/>
    <col min="11780" max="11780" width="15.6328125" customWidth="1"/>
    <col min="11781" max="11781" width="12.90625" customWidth="1"/>
    <col min="11782" max="11782" width="6.453125" customWidth="1"/>
    <col min="11783" max="11784" width="12.453125" customWidth="1"/>
    <col min="11785" max="11785" width="6.453125" customWidth="1"/>
    <col min="11786" max="11786" width="8.453125" customWidth="1"/>
    <col min="11787" max="11788" width="9" customWidth="1"/>
    <col min="11789" max="11789" width="7.54296875" customWidth="1"/>
    <col min="11790" max="11790" width="17.6328125" customWidth="1"/>
    <col min="11791" max="11791" width="16.36328125" customWidth="1"/>
    <col min="11792" max="11792" width="4.6328125" customWidth="1"/>
    <col min="12034" max="12034" width="13.90625" customWidth="1"/>
    <col min="12035" max="12035" width="39.6328125" customWidth="1"/>
    <col min="12036" max="12036" width="15.6328125" customWidth="1"/>
    <col min="12037" max="12037" width="12.90625" customWidth="1"/>
    <col min="12038" max="12038" width="6.453125" customWidth="1"/>
    <col min="12039" max="12040" width="12.453125" customWidth="1"/>
    <col min="12041" max="12041" width="6.453125" customWidth="1"/>
    <col min="12042" max="12042" width="8.453125" customWidth="1"/>
    <col min="12043" max="12044" width="9" customWidth="1"/>
    <col min="12045" max="12045" width="7.54296875" customWidth="1"/>
    <col min="12046" max="12046" width="17.6328125" customWidth="1"/>
    <col min="12047" max="12047" width="16.36328125" customWidth="1"/>
    <col min="12048" max="12048" width="4.6328125" customWidth="1"/>
    <col min="12290" max="12290" width="13.90625" customWidth="1"/>
    <col min="12291" max="12291" width="39.6328125" customWidth="1"/>
    <col min="12292" max="12292" width="15.6328125" customWidth="1"/>
    <col min="12293" max="12293" width="12.90625" customWidth="1"/>
    <col min="12294" max="12294" width="6.453125" customWidth="1"/>
    <col min="12295" max="12296" width="12.453125" customWidth="1"/>
    <col min="12297" max="12297" width="6.453125" customWidth="1"/>
    <col min="12298" max="12298" width="8.453125" customWidth="1"/>
    <col min="12299" max="12300" width="9" customWidth="1"/>
    <col min="12301" max="12301" width="7.54296875" customWidth="1"/>
    <col min="12302" max="12302" width="17.6328125" customWidth="1"/>
    <col min="12303" max="12303" width="16.36328125" customWidth="1"/>
    <col min="12304" max="12304" width="4.6328125" customWidth="1"/>
    <col min="12546" max="12546" width="13.90625" customWidth="1"/>
    <col min="12547" max="12547" width="39.6328125" customWidth="1"/>
    <col min="12548" max="12548" width="15.6328125" customWidth="1"/>
    <col min="12549" max="12549" width="12.90625" customWidth="1"/>
    <col min="12550" max="12550" width="6.453125" customWidth="1"/>
    <col min="12551" max="12552" width="12.453125" customWidth="1"/>
    <col min="12553" max="12553" width="6.453125" customWidth="1"/>
    <col min="12554" max="12554" width="8.453125" customWidth="1"/>
    <col min="12555" max="12556" width="9" customWidth="1"/>
    <col min="12557" max="12557" width="7.54296875" customWidth="1"/>
    <col min="12558" max="12558" width="17.6328125" customWidth="1"/>
    <col min="12559" max="12559" width="16.36328125" customWidth="1"/>
    <col min="12560" max="12560" width="4.6328125" customWidth="1"/>
    <col min="12802" max="12802" width="13.90625" customWidth="1"/>
    <col min="12803" max="12803" width="39.6328125" customWidth="1"/>
    <col min="12804" max="12804" width="15.6328125" customWidth="1"/>
    <col min="12805" max="12805" width="12.90625" customWidth="1"/>
    <col min="12806" max="12806" width="6.453125" customWidth="1"/>
    <col min="12807" max="12808" width="12.453125" customWidth="1"/>
    <col min="12809" max="12809" width="6.453125" customWidth="1"/>
    <col min="12810" max="12810" width="8.453125" customWidth="1"/>
    <col min="12811" max="12812" width="9" customWidth="1"/>
    <col min="12813" max="12813" width="7.54296875" customWidth="1"/>
    <col min="12814" max="12814" width="17.6328125" customWidth="1"/>
    <col min="12815" max="12815" width="16.36328125" customWidth="1"/>
    <col min="12816" max="12816" width="4.6328125" customWidth="1"/>
    <col min="13058" max="13058" width="13.90625" customWidth="1"/>
    <col min="13059" max="13059" width="39.6328125" customWidth="1"/>
    <col min="13060" max="13060" width="15.6328125" customWidth="1"/>
    <col min="13061" max="13061" width="12.90625" customWidth="1"/>
    <col min="13062" max="13062" width="6.453125" customWidth="1"/>
    <col min="13063" max="13064" width="12.453125" customWidth="1"/>
    <col min="13065" max="13065" width="6.453125" customWidth="1"/>
    <col min="13066" max="13066" width="8.453125" customWidth="1"/>
    <col min="13067" max="13068" width="9" customWidth="1"/>
    <col min="13069" max="13069" width="7.54296875" customWidth="1"/>
    <col min="13070" max="13070" width="17.6328125" customWidth="1"/>
    <col min="13071" max="13071" width="16.36328125" customWidth="1"/>
    <col min="13072" max="13072" width="4.6328125" customWidth="1"/>
    <col min="13314" max="13314" width="13.90625" customWidth="1"/>
    <col min="13315" max="13315" width="39.6328125" customWidth="1"/>
    <col min="13316" max="13316" width="15.6328125" customWidth="1"/>
    <col min="13317" max="13317" width="12.90625" customWidth="1"/>
    <col min="13318" max="13318" width="6.453125" customWidth="1"/>
    <col min="13319" max="13320" width="12.453125" customWidth="1"/>
    <col min="13321" max="13321" width="6.453125" customWidth="1"/>
    <col min="13322" max="13322" width="8.453125" customWidth="1"/>
    <col min="13323" max="13324" width="9" customWidth="1"/>
    <col min="13325" max="13325" width="7.54296875" customWidth="1"/>
    <col min="13326" max="13326" width="17.6328125" customWidth="1"/>
    <col min="13327" max="13327" width="16.36328125" customWidth="1"/>
    <col min="13328" max="13328" width="4.6328125" customWidth="1"/>
    <col min="13570" max="13570" width="13.90625" customWidth="1"/>
    <col min="13571" max="13571" width="39.6328125" customWidth="1"/>
    <col min="13572" max="13572" width="15.6328125" customWidth="1"/>
    <col min="13573" max="13573" width="12.90625" customWidth="1"/>
    <col min="13574" max="13574" width="6.453125" customWidth="1"/>
    <col min="13575" max="13576" width="12.453125" customWidth="1"/>
    <col min="13577" max="13577" width="6.453125" customWidth="1"/>
    <col min="13578" max="13578" width="8.453125" customWidth="1"/>
    <col min="13579" max="13580" width="9" customWidth="1"/>
    <col min="13581" max="13581" width="7.54296875" customWidth="1"/>
    <col min="13582" max="13582" width="17.6328125" customWidth="1"/>
    <col min="13583" max="13583" width="16.36328125" customWidth="1"/>
    <col min="13584" max="13584" width="4.6328125" customWidth="1"/>
    <col min="13826" max="13826" width="13.90625" customWidth="1"/>
    <col min="13827" max="13827" width="39.6328125" customWidth="1"/>
    <col min="13828" max="13828" width="15.6328125" customWidth="1"/>
    <col min="13829" max="13829" width="12.90625" customWidth="1"/>
    <col min="13830" max="13830" width="6.453125" customWidth="1"/>
    <col min="13831" max="13832" width="12.453125" customWidth="1"/>
    <col min="13833" max="13833" width="6.453125" customWidth="1"/>
    <col min="13834" max="13834" width="8.453125" customWidth="1"/>
    <col min="13835" max="13836" width="9" customWidth="1"/>
    <col min="13837" max="13837" width="7.54296875" customWidth="1"/>
    <col min="13838" max="13838" width="17.6328125" customWidth="1"/>
    <col min="13839" max="13839" width="16.36328125" customWidth="1"/>
    <col min="13840" max="13840" width="4.6328125" customWidth="1"/>
    <col min="14082" max="14082" width="13.90625" customWidth="1"/>
    <col min="14083" max="14083" width="39.6328125" customWidth="1"/>
    <col min="14084" max="14084" width="15.6328125" customWidth="1"/>
    <col min="14085" max="14085" width="12.90625" customWidth="1"/>
    <col min="14086" max="14086" width="6.453125" customWidth="1"/>
    <col min="14087" max="14088" width="12.453125" customWidth="1"/>
    <col min="14089" max="14089" width="6.453125" customWidth="1"/>
    <col min="14090" max="14090" width="8.453125" customWidth="1"/>
    <col min="14091" max="14092" width="9" customWidth="1"/>
    <col min="14093" max="14093" width="7.54296875" customWidth="1"/>
    <col min="14094" max="14094" width="17.6328125" customWidth="1"/>
    <col min="14095" max="14095" width="16.36328125" customWidth="1"/>
    <col min="14096" max="14096" width="4.6328125" customWidth="1"/>
    <col min="14338" max="14338" width="13.90625" customWidth="1"/>
    <col min="14339" max="14339" width="39.6328125" customWidth="1"/>
    <col min="14340" max="14340" width="15.6328125" customWidth="1"/>
    <col min="14341" max="14341" width="12.90625" customWidth="1"/>
    <col min="14342" max="14342" width="6.453125" customWidth="1"/>
    <col min="14343" max="14344" width="12.453125" customWidth="1"/>
    <col min="14345" max="14345" width="6.453125" customWidth="1"/>
    <col min="14346" max="14346" width="8.453125" customWidth="1"/>
    <col min="14347" max="14348" width="9" customWidth="1"/>
    <col min="14349" max="14349" width="7.54296875" customWidth="1"/>
    <col min="14350" max="14350" width="17.6328125" customWidth="1"/>
    <col min="14351" max="14351" width="16.36328125" customWidth="1"/>
    <col min="14352" max="14352" width="4.6328125" customWidth="1"/>
    <col min="14594" max="14594" width="13.90625" customWidth="1"/>
    <col min="14595" max="14595" width="39.6328125" customWidth="1"/>
    <col min="14596" max="14596" width="15.6328125" customWidth="1"/>
    <col min="14597" max="14597" width="12.90625" customWidth="1"/>
    <col min="14598" max="14598" width="6.453125" customWidth="1"/>
    <col min="14599" max="14600" width="12.453125" customWidth="1"/>
    <col min="14601" max="14601" width="6.453125" customWidth="1"/>
    <col min="14602" max="14602" width="8.453125" customWidth="1"/>
    <col min="14603" max="14604" width="9" customWidth="1"/>
    <col min="14605" max="14605" width="7.54296875" customWidth="1"/>
    <col min="14606" max="14606" width="17.6328125" customWidth="1"/>
    <col min="14607" max="14607" width="16.36328125" customWidth="1"/>
    <col min="14608" max="14608" width="4.6328125" customWidth="1"/>
    <col min="14850" max="14850" width="13.90625" customWidth="1"/>
    <col min="14851" max="14851" width="39.6328125" customWidth="1"/>
    <col min="14852" max="14852" width="15.6328125" customWidth="1"/>
    <col min="14853" max="14853" width="12.90625" customWidth="1"/>
    <col min="14854" max="14854" width="6.453125" customWidth="1"/>
    <col min="14855" max="14856" width="12.453125" customWidth="1"/>
    <col min="14857" max="14857" width="6.453125" customWidth="1"/>
    <col min="14858" max="14858" width="8.453125" customWidth="1"/>
    <col min="14859" max="14860" width="9" customWidth="1"/>
    <col min="14861" max="14861" width="7.54296875" customWidth="1"/>
    <col min="14862" max="14862" width="17.6328125" customWidth="1"/>
    <col min="14863" max="14863" width="16.36328125" customWidth="1"/>
    <col min="14864" max="14864" width="4.6328125" customWidth="1"/>
    <col min="15106" max="15106" width="13.90625" customWidth="1"/>
    <col min="15107" max="15107" width="39.6328125" customWidth="1"/>
    <col min="15108" max="15108" width="15.6328125" customWidth="1"/>
    <col min="15109" max="15109" width="12.90625" customWidth="1"/>
    <col min="15110" max="15110" width="6.453125" customWidth="1"/>
    <col min="15111" max="15112" width="12.453125" customWidth="1"/>
    <col min="15113" max="15113" width="6.453125" customWidth="1"/>
    <col min="15114" max="15114" width="8.453125" customWidth="1"/>
    <col min="15115" max="15116" width="9" customWidth="1"/>
    <col min="15117" max="15117" width="7.54296875" customWidth="1"/>
    <col min="15118" max="15118" width="17.6328125" customWidth="1"/>
    <col min="15119" max="15119" width="16.36328125" customWidth="1"/>
    <col min="15120" max="15120" width="4.6328125" customWidth="1"/>
    <col min="15362" max="15362" width="13.90625" customWidth="1"/>
    <col min="15363" max="15363" width="39.6328125" customWidth="1"/>
    <col min="15364" max="15364" width="15.6328125" customWidth="1"/>
    <col min="15365" max="15365" width="12.90625" customWidth="1"/>
    <col min="15366" max="15366" width="6.453125" customWidth="1"/>
    <col min="15367" max="15368" width="12.453125" customWidth="1"/>
    <col min="15369" max="15369" width="6.453125" customWidth="1"/>
    <col min="15370" max="15370" width="8.453125" customWidth="1"/>
    <col min="15371" max="15372" width="9" customWidth="1"/>
    <col min="15373" max="15373" width="7.54296875" customWidth="1"/>
    <col min="15374" max="15374" width="17.6328125" customWidth="1"/>
    <col min="15375" max="15375" width="16.36328125" customWidth="1"/>
    <col min="15376" max="15376" width="4.6328125" customWidth="1"/>
    <col min="15618" max="15618" width="13.90625" customWidth="1"/>
    <col min="15619" max="15619" width="39.6328125" customWidth="1"/>
    <col min="15620" max="15620" width="15.6328125" customWidth="1"/>
    <col min="15621" max="15621" width="12.90625" customWidth="1"/>
    <col min="15622" max="15622" width="6.453125" customWidth="1"/>
    <col min="15623" max="15624" width="12.453125" customWidth="1"/>
    <col min="15625" max="15625" width="6.453125" customWidth="1"/>
    <col min="15626" max="15626" width="8.453125" customWidth="1"/>
    <col min="15627" max="15628" width="9" customWidth="1"/>
    <col min="15629" max="15629" width="7.54296875" customWidth="1"/>
    <col min="15630" max="15630" width="17.6328125" customWidth="1"/>
    <col min="15631" max="15631" width="16.36328125" customWidth="1"/>
    <col min="15632" max="15632" width="4.6328125" customWidth="1"/>
    <col min="15874" max="15874" width="13.90625" customWidth="1"/>
    <col min="15875" max="15875" width="39.6328125" customWidth="1"/>
    <col min="15876" max="15876" width="15.6328125" customWidth="1"/>
    <col min="15877" max="15877" width="12.90625" customWidth="1"/>
    <col min="15878" max="15878" width="6.453125" customWidth="1"/>
    <col min="15879" max="15880" width="12.453125" customWidth="1"/>
    <col min="15881" max="15881" width="6.453125" customWidth="1"/>
    <col min="15882" max="15882" width="8.453125" customWidth="1"/>
    <col min="15883" max="15884" width="9" customWidth="1"/>
    <col min="15885" max="15885" width="7.54296875" customWidth="1"/>
    <col min="15886" max="15886" width="17.6328125" customWidth="1"/>
    <col min="15887" max="15887" width="16.36328125" customWidth="1"/>
    <col min="15888" max="15888" width="4.6328125" customWidth="1"/>
    <col min="16130" max="16130" width="13.90625" customWidth="1"/>
    <col min="16131" max="16131" width="39.6328125" customWidth="1"/>
    <col min="16132" max="16132" width="15.6328125" customWidth="1"/>
    <col min="16133" max="16133" width="12.90625" customWidth="1"/>
    <col min="16134" max="16134" width="6.453125" customWidth="1"/>
    <col min="16135" max="16136" width="12.453125" customWidth="1"/>
    <col min="16137" max="16137" width="6.453125" customWidth="1"/>
    <col min="16138" max="16138" width="8.453125" customWidth="1"/>
    <col min="16139" max="16140" width="9" customWidth="1"/>
    <col min="16141" max="16141" width="7.54296875" customWidth="1"/>
    <col min="16142" max="16142" width="17.6328125" customWidth="1"/>
    <col min="16143" max="16143" width="16.36328125" customWidth="1"/>
    <col min="16144" max="16144" width="4.6328125" customWidth="1"/>
  </cols>
  <sheetData>
    <row r="2" spans="1:22" x14ac:dyDescent="0.35">
      <c r="B2" s="102" t="s">
        <v>133</v>
      </c>
      <c r="C2" s="101" t="s">
        <v>77</v>
      </c>
      <c r="D2" s="103">
        <v>3</v>
      </c>
    </row>
    <row r="3" spans="1:22" x14ac:dyDescent="0.35">
      <c r="A3" s="101"/>
      <c r="B3" s="2"/>
      <c r="C3" s="101" t="s">
        <v>78</v>
      </c>
      <c r="D3" s="103" t="str">
        <f>Summary!C10</f>
        <v>Building ABC</v>
      </c>
    </row>
    <row r="4" spans="1:22" ht="15" thickBot="1" x14ac:dyDescent="0.4">
      <c r="O4" s="4"/>
      <c r="P4" s="141"/>
      <c r="Q4" s="5"/>
      <c r="V4" s="6"/>
    </row>
    <row r="5" spans="1:22" ht="15.5" thickTop="1" thickBot="1" x14ac:dyDescent="0.4">
      <c r="A5" s="121" t="s">
        <v>74</v>
      </c>
      <c r="B5" s="119" t="s">
        <v>80</v>
      </c>
      <c r="C5" s="119" t="s">
        <v>4</v>
      </c>
      <c r="D5" s="119" t="s">
        <v>5</v>
      </c>
      <c r="E5" s="128" t="s">
        <v>1</v>
      </c>
      <c r="F5" s="129"/>
      <c r="G5" s="125" t="s">
        <v>2</v>
      </c>
      <c r="H5" s="126"/>
      <c r="I5" s="126"/>
      <c r="J5" s="127"/>
      <c r="K5" s="123" t="s">
        <v>84</v>
      </c>
      <c r="L5" s="124"/>
      <c r="M5" s="130" t="s">
        <v>75</v>
      </c>
      <c r="N5" s="131"/>
      <c r="O5" s="119" t="s">
        <v>3</v>
      </c>
      <c r="P5" s="119" t="s">
        <v>112</v>
      </c>
      <c r="Q5" s="5"/>
    </row>
    <row r="6" spans="1:22" ht="31" customHeight="1" thickTop="1" thickBot="1" x14ac:dyDescent="0.4">
      <c r="A6" s="122"/>
      <c r="B6" s="120"/>
      <c r="C6" s="120"/>
      <c r="D6" s="120"/>
      <c r="E6" s="54" t="s">
        <v>65</v>
      </c>
      <c r="F6" s="54" t="s">
        <v>66</v>
      </c>
      <c r="G6" s="133" t="s">
        <v>67</v>
      </c>
      <c r="H6" s="64" t="s">
        <v>68</v>
      </c>
      <c r="I6" s="64" t="s">
        <v>69</v>
      </c>
      <c r="J6" s="64" t="s">
        <v>70</v>
      </c>
      <c r="K6" s="75" t="s">
        <v>65</v>
      </c>
      <c r="L6" s="75" t="s">
        <v>71</v>
      </c>
      <c r="M6" s="85" t="s">
        <v>65</v>
      </c>
      <c r="N6" s="85" t="s">
        <v>76</v>
      </c>
      <c r="O6" s="120"/>
      <c r="P6" s="120"/>
      <c r="Q6" s="9"/>
      <c r="R6" s="10"/>
      <c r="S6" s="10"/>
      <c r="T6" s="10"/>
    </row>
    <row r="7" spans="1:22" ht="15" thickTop="1" x14ac:dyDescent="0.35">
      <c r="A7" s="7"/>
      <c r="B7" s="7"/>
      <c r="C7" s="7"/>
      <c r="D7" s="8"/>
      <c r="E7" s="55"/>
      <c r="F7" s="56"/>
      <c r="G7" s="134"/>
      <c r="H7" s="65"/>
      <c r="I7" s="65"/>
      <c r="J7" s="66"/>
      <c r="K7" s="76"/>
      <c r="L7" s="77"/>
      <c r="M7" s="86"/>
      <c r="N7" s="87"/>
      <c r="O7" s="11"/>
      <c r="P7" s="142"/>
      <c r="Q7" s="6"/>
    </row>
    <row r="8" spans="1:22" x14ac:dyDescent="0.35">
      <c r="A8" s="48" t="s">
        <v>72</v>
      </c>
      <c r="B8" s="48" t="s">
        <v>73</v>
      </c>
      <c r="C8" s="43"/>
      <c r="D8" s="44"/>
      <c r="E8" s="57"/>
      <c r="F8" s="58"/>
      <c r="G8" s="135"/>
      <c r="H8" s="67"/>
      <c r="I8" s="67"/>
      <c r="J8" s="68"/>
      <c r="K8" s="78"/>
      <c r="L8" s="79"/>
      <c r="M8" s="88"/>
      <c r="N8" s="89"/>
      <c r="O8" s="45"/>
      <c r="P8" s="143"/>
      <c r="Q8" s="6"/>
    </row>
    <row r="9" spans="1:22" x14ac:dyDescent="0.35">
      <c r="A9" s="7"/>
      <c r="B9" s="7"/>
      <c r="D9" s="8"/>
      <c r="E9" s="59"/>
      <c r="F9" s="56">
        <f>E9*C9</f>
        <v>0</v>
      </c>
      <c r="G9" s="134"/>
      <c r="H9" s="65"/>
      <c r="I9" s="69"/>
      <c r="J9" s="66">
        <f>I9*H9</f>
        <v>0</v>
      </c>
      <c r="K9" s="76"/>
      <c r="L9" s="80">
        <f>K9*C9</f>
        <v>0</v>
      </c>
      <c r="M9" s="86"/>
      <c r="N9" s="90">
        <f>M9*C9</f>
        <v>0</v>
      </c>
      <c r="O9" s="11">
        <f>F9+J9+L9+N9</f>
        <v>0</v>
      </c>
      <c r="P9" s="142"/>
      <c r="Q9" s="6"/>
    </row>
    <row r="10" spans="1:22" x14ac:dyDescent="0.35">
      <c r="A10" s="12"/>
      <c r="B10" s="7"/>
      <c r="D10" s="8"/>
      <c r="E10" s="59"/>
      <c r="F10" s="56">
        <f>E10*C10</f>
        <v>0</v>
      </c>
      <c r="G10" s="134"/>
      <c r="H10" s="65"/>
      <c r="I10" s="69"/>
      <c r="J10" s="66">
        <f>I10*H10</f>
        <v>0</v>
      </c>
      <c r="K10" s="76"/>
      <c r="L10" s="80">
        <f>K10*C10</f>
        <v>0</v>
      </c>
      <c r="M10" s="86"/>
      <c r="N10" s="90">
        <f>M10*C10</f>
        <v>0</v>
      </c>
      <c r="O10" s="11">
        <f>F10+J10+L10+N10</f>
        <v>0</v>
      </c>
      <c r="P10" s="142"/>
      <c r="Q10" s="13"/>
    </row>
    <row r="11" spans="1:22" x14ac:dyDescent="0.35">
      <c r="A11" s="47"/>
      <c r="B11" s="46"/>
      <c r="C11" s="49" t="s">
        <v>12</v>
      </c>
      <c r="D11" s="50"/>
      <c r="E11" s="60"/>
      <c r="F11" s="61">
        <f>SUM(F9:F10)</f>
        <v>0</v>
      </c>
      <c r="G11" s="136"/>
      <c r="H11" s="70"/>
      <c r="I11" s="71"/>
      <c r="J11" s="72">
        <f>SUM(J9:J10)</f>
        <v>0</v>
      </c>
      <c r="K11" s="81"/>
      <c r="L11" s="82">
        <f>SUM(L9:L10)</f>
        <v>0</v>
      </c>
      <c r="M11" s="139"/>
      <c r="N11" s="92">
        <f>SUM(N9:N10)</f>
        <v>0</v>
      </c>
      <c r="O11" s="51">
        <f>SUM(O9:O10)</f>
        <v>0</v>
      </c>
      <c r="P11" s="144" t="s">
        <v>114</v>
      </c>
    </row>
    <row r="12" spans="1:22" x14ac:dyDescent="0.35">
      <c r="A12" s="12"/>
      <c r="B12" s="7"/>
      <c r="C12" s="7"/>
      <c r="D12" s="8"/>
      <c r="E12" s="55"/>
      <c r="F12" s="56"/>
      <c r="G12" s="134"/>
      <c r="H12" s="65"/>
      <c r="I12" s="69"/>
      <c r="J12" s="66"/>
      <c r="K12" s="76"/>
      <c r="L12" s="80"/>
      <c r="M12" s="86"/>
      <c r="N12" s="90"/>
      <c r="O12" s="11"/>
      <c r="P12" s="142"/>
    </row>
    <row r="13" spans="1:22" x14ac:dyDescent="0.35">
      <c r="A13" s="48" t="s">
        <v>6</v>
      </c>
      <c r="B13" s="48" t="s">
        <v>7</v>
      </c>
      <c r="C13" s="43"/>
      <c r="D13" s="44"/>
      <c r="E13" s="57"/>
      <c r="F13" s="58"/>
      <c r="G13" s="135"/>
      <c r="H13" s="67"/>
      <c r="I13" s="67"/>
      <c r="J13" s="68"/>
      <c r="K13" s="78"/>
      <c r="L13" s="79"/>
      <c r="M13" s="88"/>
      <c r="N13" s="89"/>
      <c r="O13" s="45"/>
      <c r="P13" s="143"/>
      <c r="Q13" s="6"/>
    </row>
    <row r="14" spans="1:22" x14ac:dyDescent="0.35">
      <c r="A14" s="12"/>
      <c r="B14" s="2"/>
      <c r="C14" s="7"/>
      <c r="D14" s="8"/>
      <c r="E14" s="59"/>
      <c r="F14" s="56">
        <f>E14*C14</f>
        <v>0</v>
      </c>
      <c r="G14" s="134"/>
      <c r="H14" s="65">
        <f>G14*C14</f>
        <v>0</v>
      </c>
      <c r="I14" s="69"/>
      <c r="J14" s="66">
        <f>I14*H14</f>
        <v>0</v>
      </c>
      <c r="K14" s="76"/>
      <c r="L14" s="80">
        <f>K14*C14</f>
        <v>0</v>
      </c>
      <c r="M14" s="86"/>
      <c r="N14" s="90">
        <f>M14*C14</f>
        <v>0</v>
      </c>
      <c r="O14" s="11">
        <f>F14+J14+L14+N14</f>
        <v>0</v>
      </c>
      <c r="P14" s="142"/>
      <c r="Q14" s="13"/>
    </row>
    <row r="15" spans="1:22" x14ac:dyDescent="0.35">
      <c r="A15" s="12"/>
      <c r="B15" s="2"/>
      <c r="C15" s="7"/>
      <c r="D15" s="8"/>
      <c r="E15" s="59"/>
      <c r="F15" s="56">
        <f>E15*C15</f>
        <v>0</v>
      </c>
      <c r="G15" s="134"/>
      <c r="H15" s="65">
        <f>G15*C15</f>
        <v>0</v>
      </c>
      <c r="I15" s="69"/>
      <c r="J15" s="66">
        <f>I15*H15</f>
        <v>0</v>
      </c>
      <c r="K15" s="76"/>
      <c r="L15" s="80">
        <f>K15*C15</f>
        <v>0</v>
      </c>
      <c r="M15" s="86"/>
      <c r="N15" s="90">
        <f>M15*C15</f>
        <v>0</v>
      </c>
      <c r="O15" s="11">
        <f>F15+J15+L15+N15</f>
        <v>0</v>
      </c>
      <c r="P15" s="142"/>
      <c r="Q15" s="13"/>
    </row>
    <row r="16" spans="1:22" x14ac:dyDescent="0.35">
      <c r="A16" s="47"/>
      <c r="B16" s="46"/>
      <c r="C16" s="49" t="s">
        <v>12</v>
      </c>
      <c r="D16" s="50"/>
      <c r="E16" s="60"/>
      <c r="F16" s="61">
        <f>SUM(F14:F15)</f>
        <v>0</v>
      </c>
      <c r="G16" s="136"/>
      <c r="H16" s="70"/>
      <c r="I16" s="71"/>
      <c r="J16" s="72">
        <f>SUM(J14:J15)</f>
        <v>0</v>
      </c>
      <c r="K16" s="81"/>
      <c r="L16" s="82">
        <f>SUM(L14:L15)</f>
        <v>0</v>
      </c>
      <c r="M16" s="139"/>
      <c r="N16" s="92">
        <f>SUM(N14:N15)</f>
        <v>0</v>
      </c>
      <c r="O16" s="51">
        <f>SUM(O14:O15)</f>
        <v>0</v>
      </c>
      <c r="P16" s="144"/>
    </row>
    <row r="17" spans="1:17" x14ac:dyDescent="0.35">
      <c r="A17" s="12"/>
      <c r="B17" s="7"/>
      <c r="C17" s="7"/>
      <c r="D17" s="8"/>
      <c r="E17" s="55"/>
      <c r="F17" s="56"/>
      <c r="G17" s="134"/>
      <c r="H17" s="65"/>
      <c r="I17" s="69"/>
      <c r="J17" s="66"/>
      <c r="K17" s="76"/>
      <c r="L17" s="80"/>
      <c r="M17" s="86"/>
      <c r="N17" s="90"/>
      <c r="O17" s="11"/>
      <c r="P17" s="142"/>
    </row>
    <row r="18" spans="1:17" x14ac:dyDescent="0.35">
      <c r="A18" s="95" t="s">
        <v>13</v>
      </c>
      <c r="B18" s="48" t="s">
        <v>14</v>
      </c>
      <c r="C18" s="43"/>
      <c r="D18" s="44"/>
      <c r="E18" s="57"/>
      <c r="F18" s="58"/>
      <c r="G18" s="135"/>
      <c r="H18" s="67"/>
      <c r="I18" s="96"/>
      <c r="J18" s="68"/>
      <c r="K18" s="78"/>
      <c r="L18" s="97"/>
      <c r="M18" s="88"/>
      <c r="N18" s="98"/>
      <c r="O18" s="45"/>
      <c r="P18" s="143"/>
    </row>
    <row r="19" spans="1:17" x14ac:dyDescent="0.35">
      <c r="A19" s="12"/>
      <c r="B19" s="14" t="s">
        <v>126</v>
      </c>
      <c r="C19" s="1">
        <v>1000</v>
      </c>
      <c r="D19" s="8" t="s">
        <v>11</v>
      </c>
      <c r="E19" s="59"/>
      <c r="F19" s="56">
        <f t="shared" ref="F19:F20" si="0">E19*C19</f>
        <v>0</v>
      </c>
      <c r="G19" s="134"/>
      <c r="H19" s="65">
        <f t="shared" ref="H19:H20" si="1">G19*C19</f>
        <v>0</v>
      </c>
      <c r="I19" s="69"/>
      <c r="J19" s="66">
        <f t="shared" ref="J19:N21" si="2">I19*H19</f>
        <v>0</v>
      </c>
      <c r="K19" s="76"/>
      <c r="L19" s="80">
        <f t="shared" ref="L19:L20" si="3">K19*C19</f>
        <v>0</v>
      </c>
      <c r="M19" s="86">
        <v>550</v>
      </c>
      <c r="N19" s="90">
        <f>M19*C19</f>
        <v>550000</v>
      </c>
      <c r="O19" s="11">
        <f>F19+J19+L19+N19</f>
        <v>550000</v>
      </c>
      <c r="P19" s="142" t="s">
        <v>125</v>
      </c>
      <c r="Q19" s="13"/>
    </row>
    <row r="20" spans="1:17" x14ac:dyDescent="0.35">
      <c r="A20" s="12"/>
      <c r="B20" s="14"/>
      <c r="D20" s="8"/>
      <c r="E20" s="59"/>
      <c r="F20" s="56">
        <f t="shared" si="0"/>
        <v>0</v>
      </c>
      <c r="G20" s="134"/>
      <c r="H20" s="65">
        <f t="shared" si="1"/>
        <v>0</v>
      </c>
      <c r="I20" s="69"/>
      <c r="J20" s="66">
        <f t="shared" si="2"/>
        <v>0</v>
      </c>
      <c r="K20" s="76"/>
      <c r="L20" s="80">
        <f t="shared" si="3"/>
        <v>0</v>
      </c>
      <c r="M20" s="86"/>
      <c r="N20" s="90">
        <f>M20*C20</f>
        <v>0</v>
      </c>
      <c r="O20" s="11">
        <f>F20+J20+L20+N20</f>
        <v>0</v>
      </c>
      <c r="P20" s="142"/>
      <c r="Q20" s="10"/>
    </row>
    <row r="21" spans="1:17" x14ac:dyDescent="0.35">
      <c r="A21" s="47"/>
      <c r="B21" s="46"/>
      <c r="C21" s="49" t="s">
        <v>12</v>
      </c>
      <c r="D21" s="50"/>
      <c r="E21" s="60"/>
      <c r="F21" s="61">
        <f>SUM(F19:F20)</f>
        <v>0</v>
      </c>
      <c r="G21" s="136"/>
      <c r="H21" s="70"/>
      <c r="I21" s="71"/>
      <c r="J21" s="72">
        <f t="shared" si="2"/>
        <v>0</v>
      </c>
      <c r="K21" s="81"/>
      <c r="L21" s="82">
        <f t="shared" si="2"/>
        <v>0</v>
      </c>
      <c r="M21" s="91"/>
      <c r="N21" s="92">
        <f t="shared" si="2"/>
        <v>0</v>
      </c>
      <c r="O21" s="51">
        <f>SUM(O19:O20)</f>
        <v>550000</v>
      </c>
      <c r="P21" s="144"/>
    </row>
    <row r="22" spans="1:17" x14ac:dyDescent="0.35">
      <c r="A22" s="12"/>
      <c r="B22" s="7"/>
      <c r="C22" s="7"/>
      <c r="D22" s="8"/>
      <c r="E22" s="55"/>
      <c r="F22" s="56"/>
      <c r="G22" s="134"/>
      <c r="H22" s="65"/>
      <c r="I22" s="69"/>
      <c r="J22" s="66"/>
      <c r="K22" s="76"/>
      <c r="L22" s="80"/>
      <c r="M22" s="86"/>
      <c r="N22" s="90"/>
      <c r="O22" s="11"/>
      <c r="P22" s="142"/>
    </row>
    <row r="23" spans="1:17" x14ac:dyDescent="0.35">
      <c r="A23" s="95" t="s">
        <v>15</v>
      </c>
      <c r="B23" s="48" t="s">
        <v>16</v>
      </c>
      <c r="C23" s="43"/>
      <c r="D23" s="44"/>
      <c r="E23" s="57"/>
      <c r="F23" s="58"/>
      <c r="G23" s="135"/>
      <c r="H23" s="67"/>
      <c r="I23" s="96"/>
      <c r="J23" s="68"/>
      <c r="K23" s="78"/>
      <c r="L23" s="97"/>
      <c r="M23" s="88"/>
      <c r="N23" s="98"/>
      <c r="O23" s="45"/>
      <c r="P23" s="143"/>
    </row>
    <row r="24" spans="1:17" x14ac:dyDescent="0.35">
      <c r="A24" s="12"/>
      <c r="B24" s="7"/>
      <c r="C24" s="7"/>
      <c r="D24" s="8"/>
      <c r="E24" s="55"/>
      <c r="F24" s="56">
        <f>E24*C24</f>
        <v>0</v>
      </c>
      <c r="G24" s="134"/>
      <c r="H24" s="65">
        <f>G24*C24</f>
        <v>0</v>
      </c>
      <c r="I24" s="69"/>
      <c r="J24" s="66">
        <f>I24*H24</f>
        <v>0</v>
      </c>
      <c r="K24" s="76"/>
      <c r="L24" s="80">
        <f>K24*C24</f>
        <v>0</v>
      </c>
      <c r="M24" s="86"/>
      <c r="N24" s="90">
        <f>M24*C24</f>
        <v>0</v>
      </c>
      <c r="O24" s="11">
        <f>F24+J24+L24+N24</f>
        <v>0</v>
      </c>
      <c r="P24" s="142"/>
    </row>
    <row r="25" spans="1:17" x14ac:dyDescent="0.35">
      <c r="A25" s="12"/>
      <c r="B25" s="7"/>
      <c r="C25" s="7"/>
      <c r="D25" s="8"/>
      <c r="E25" s="55"/>
      <c r="F25" s="56">
        <f>E25*C25</f>
        <v>0</v>
      </c>
      <c r="G25" s="134"/>
      <c r="H25" s="65">
        <f>G25*C25</f>
        <v>0</v>
      </c>
      <c r="I25" s="69"/>
      <c r="J25" s="66">
        <f>I25*H25</f>
        <v>0</v>
      </c>
      <c r="K25" s="76"/>
      <c r="L25" s="80">
        <f>K25*C25</f>
        <v>0</v>
      </c>
      <c r="M25" s="86"/>
      <c r="N25" s="90">
        <f>M25*C25</f>
        <v>0</v>
      </c>
      <c r="O25" s="11">
        <f>F25+J25+L25+N25</f>
        <v>0</v>
      </c>
      <c r="P25" s="142"/>
    </row>
    <row r="26" spans="1:17" x14ac:dyDescent="0.35">
      <c r="A26" s="47"/>
      <c r="B26" s="46"/>
      <c r="C26" s="49" t="s">
        <v>12</v>
      </c>
      <c r="D26" s="50"/>
      <c r="E26" s="60"/>
      <c r="F26" s="61">
        <f>SUM(F24:F25)</f>
        <v>0</v>
      </c>
      <c r="G26" s="136"/>
      <c r="H26" s="70">
        <f>SUM(H24:H25)</f>
        <v>0</v>
      </c>
      <c r="I26" s="71"/>
      <c r="J26" s="72">
        <f>SUM(J24:J25)</f>
        <v>0</v>
      </c>
      <c r="K26" s="81"/>
      <c r="L26" s="82">
        <f>SUM(L24:L25)</f>
        <v>0</v>
      </c>
      <c r="M26" s="91"/>
      <c r="N26" s="92">
        <f>SUM(N24:N25)</f>
        <v>0</v>
      </c>
      <c r="O26" s="51">
        <f>SUM(O24:O25)</f>
        <v>0</v>
      </c>
      <c r="P26" s="144"/>
    </row>
    <row r="27" spans="1:17" x14ac:dyDescent="0.35">
      <c r="A27" s="12"/>
      <c r="B27" s="7"/>
      <c r="C27" s="7"/>
      <c r="D27" s="8"/>
      <c r="E27" s="55"/>
      <c r="F27" s="56"/>
      <c r="G27" s="134"/>
      <c r="H27" s="65"/>
      <c r="I27" s="69"/>
      <c r="J27" s="66"/>
      <c r="K27" s="76"/>
      <c r="L27" s="80"/>
      <c r="M27" s="86"/>
      <c r="N27" s="90"/>
      <c r="O27" s="11"/>
      <c r="P27" s="142"/>
    </row>
    <row r="28" spans="1:17" x14ac:dyDescent="0.35">
      <c r="A28" s="95" t="s">
        <v>17</v>
      </c>
      <c r="B28" s="48" t="s">
        <v>18</v>
      </c>
      <c r="C28" s="43"/>
      <c r="D28" s="44"/>
      <c r="E28" s="57"/>
      <c r="F28" s="58"/>
      <c r="G28" s="135"/>
      <c r="H28" s="67"/>
      <c r="I28" s="96"/>
      <c r="J28" s="68"/>
      <c r="K28" s="78"/>
      <c r="L28" s="97"/>
      <c r="M28" s="88"/>
      <c r="N28" s="98"/>
      <c r="O28" s="45"/>
      <c r="P28" s="143"/>
    </row>
    <row r="29" spans="1:17" x14ac:dyDescent="0.35">
      <c r="A29" s="12"/>
      <c r="B29" s="14"/>
      <c r="C29" s="7"/>
      <c r="D29" s="15"/>
      <c r="E29" s="59"/>
      <c r="F29" s="56">
        <f t="shared" ref="F29:F30" si="4">E29*C29</f>
        <v>0</v>
      </c>
      <c r="G29" s="134"/>
      <c r="H29" s="65">
        <f t="shared" ref="H29:H30" si="5">G29*C29</f>
        <v>0</v>
      </c>
      <c r="I29" s="69"/>
      <c r="J29" s="66">
        <f t="shared" ref="J29:J30" si="6">I29*H29</f>
        <v>0</v>
      </c>
      <c r="K29" s="76"/>
      <c r="L29" s="80">
        <f t="shared" ref="L29:L30" si="7">K29*C29</f>
        <v>0</v>
      </c>
      <c r="M29" s="86"/>
      <c r="N29" s="90">
        <f>M29*C29</f>
        <v>0</v>
      </c>
      <c r="O29" s="11">
        <f>F29+J29+L29+N29</f>
        <v>0</v>
      </c>
      <c r="P29" s="142"/>
    </row>
    <row r="30" spans="1:17" x14ac:dyDescent="0.35">
      <c r="A30" s="12"/>
      <c r="B30" s="14"/>
      <c r="C30" s="7"/>
      <c r="D30" s="15"/>
      <c r="E30" s="55"/>
      <c r="F30" s="56">
        <f t="shared" si="4"/>
        <v>0</v>
      </c>
      <c r="G30" s="134"/>
      <c r="H30" s="65">
        <f t="shared" si="5"/>
        <v>0</v>
      </c>
      <c r="I30" s="69"/>
      <c r="J30" s="66">
        <f t="shared" si="6"/>
        <v>0</v>
      </c>
      <c r="K30" s="76"/>
      <c r="L30" s="80">
        <f t="shared" si="7"/>
        <v>0</v>
      </c>
      <c r="M30" s="86"/>
      <c r="N30" s="90">
        <f>M30*C30</f>
        <v>0</v>
      </c>
      <c r="O30" s="11">
        <f>F30+J30+L30+N30</f>
        <v>0</v>
      </c>
      <c r="P30" s="142"/>
    </row>
    <row r="31" spans="1:17" x14ac:dyDescent="0.35">
      <c r="A31" s="47"/>
      <c r="B31" s="99"/>
      <c r="C31" s="49" t="s">
        <v>12</v>
      </c>
      <c r="D31" s="50"/>
      <c r="E31" s="60"/>
      <c r="F31" s="61">
        <f>SUM(F29:F30)</f>
        <v>0</v>
      </c>
      <c r="G31" s="136"/>
      <c r="H31" s="70">
        <f>SUM(H29:H30)</f>
        <v>0</v>
      </c>
      <c r="I31" s="71"/>
      <c r="J31" s="72">
        <f>SUM(J29:J30)</f>
        <v>0</v>
      </c>
      <c r="K31" s="81"/>
      <c r="L31" s="82">
        <f>SUM(L29:L30)</f>
        <v>0</v>
      </c>
      <c r="M31" s="91"/>
      <c r="N31" s="92">
        <f>SUM(N29:N30)</f>
        <v>0</v>
      </c>
      <c r="O31" s="51">
        <f>SUM(O29:O30)</f>
        <v>0</v>
      </c>
      <c r="P31" s="144"/>
    </row>
    <row r="32" spans="1:17" x14ac:dyDescent="0.35">
      <c r="A32" s="12"/>
      <c r="B32" s="7"/>
      <c r="C32" s="7"/>
      <c r="D32" s="8"/>
      <c r="E32" s="55"/>
      <c r="F32" s="56"/>
      <c r="G32" s="134"/>
      <c r="H32" s="65"/>
      <c r="I32" s="69"/>
      <c r="J32" s="66"/>
      <c r="K32" s="76"/>
      <c r="L32" s="80"/>
      <c r="M32" s="86"/>
      <c r="N32" s="90"/>
      <c r="O32" s="11"/>
      <c r="P32" s="142"/>
    </row>
    <row r="33" spans="1:16" x14ac:dyDescent="0.35">
      <c r="A33" s="95" t="s">
        <v>20</v>
      </c>
      <c r="B33" s="48" t="s">
        <v>21</v>
      </c>
      <c r="C33" s="43"/>
      <c r="D33" s="44"/>
      <c r="E33" s="57"/>
      <c r="F33" s="58"/>
      <c r="G33" s="135"/>
      <c r="H33" s="67"/>
      <c r="I33" s="96"/>
      <c r="J33" s="68"/>
      <c r="K33" s="78"/>
      <c r="L33" s="97"/>
      <c r="M33" s="88"/>
      <c r="N33" s="98"/>
      <c r="O33" s="45"/>
      <c r="P33" s="143"/>
    </row>
    <row r="34" spans="1:16" x14ac:dyDescent="0.35">
      <c r="A34" s="12"/>
      <c r="B34" s="7"/>
      <c r="C34" s="7"/>
      <c r="D34" s="8"/>
      <c r="E34" s="55"/>
      <c r="F34" s="56">
        <f>E34*C34</f>
        <v>0</v>
      </c>
      <c r="G34" s="134"/>
      <c r="H34" s="65">
        <f>G34*C34</f>
        <v>0</v>
      </c>
      <c r="I34" s="69"/>
      <c r="J34" s="66">
        <f>I34*H34</f>
        <v>0</v>
      </c>
      <c r="K34" s="76"/>
      <c r="L34" s="80">
        <f>K34*C34</f>
        <v>0</v>
      </c>
      <c r="M34" s="86"/>
      <c r="N34" s="90">
        <f>M34*C34</f>
        <v>0</v>
      </c>
      <c r="O34" s="11">
        <f>F34+J34+L34+N34</f>
        <v>0</v>
      </c>
      <c r="P34" s="142"/>
    </row>
    <row r="35" spans="1:16" x14ac:dyDescent="0.35">
      <c r="A35" s="12"/>
      <c r="B35" s="7"/>
      <c r="C35" s="7"/>
      <c r="D35" s="8"/>
      <c r="E35" s="55"/>
      <c r="F35" s="56">
        <f>E35*C35</f>
        <v>0</v>
      </c>
      <c r="G35" s="134"/>
      <c r="H35" s="65">
        <f>G35*C35</f>
        <v>0</v>
      </c>
      <c r="I35" s="69"/>
      <c r="J35" s="66">
        <f>I35*H35</f>
        <v>0</v>
      </c>
      <c r="K35" s="76"/>
      <c r="L35" s="80">
        <f>K35*C35</f>
        <v>0</v>
      </c>
      <c r="M35" s="86"/>
      <c r="N35" s="90">
        <f>M35*C35</f>
        <v>0</v>
      </c>
      <c r="O35" s="11">
        <f>F35+J35+L35+N35</f>
        <v>0</v>
      </c>
      <c r="P35" s="142"/>
    </row>
    <row r="36" spans="1:16" x14ac:dyDescent="0.35">
      <c r="A36" s="47"/>
      <c r="B36" s="46"/>
      <c r="C36" s="49" t="s">
        <v>12</v>
      </c>
      <c r="D36" s="50"/>
      <c r="E36" s="60"/>
      <c r="F36" s="61">
        <f>SUM(F35:F35)</f>
        <v>0</v>
      </c>
      <c r="G36" s="136"/>
      <c r="H36" s="70">
        <f>SUM(H35:H35)</f>
        <v>0</v>
      </c>
      <c r="I36" s="71"/>
      <c r="J36" s="72">
        <f>SUM(J35:J35)</f>
        <v>0</v>
      </c>
      <c r="K36" s="81"/>
      <c r="L36" s="82">
        <f>SUM(L35:L35)</f>
        <v>0</v>
      </c>
      <c r="M36" s="91"/>
      <c r="N36" s="92">
        <f>SUM(N35:N35)</f>
        <v>0</v>
      </c>
      <c r="O36" s="51">
        <f>SUM(O35:O35)</f>
        <v>0</v>
      </c>
      <c r="P36" s="144"/>
    </row>
    <row r="37" spans="1:16" x14ac:dyDescent="0.35">
      <c r="A37" s="12"/>
      <c r="B37" s="7"/>
      <c r="C37" s="7"/>
      <c r="D37" s="8"/>
      <c r="E37" s="55"/>
      <c r="F37" s="56"/>
      <c r="G37" s="134"/>
      <c r="H37" s="65"/>
      <c r="I37" s="69"/>
      <c r="J37" s="66"/>
      <c r="K37" s="76"/>
      <c r="L37" s="80"/>
      <c r="M37" s="86"/>
      <c r="N37" s="90"/>
      <c r="O37" s="11"/>
      <c r="P37" s="142"/>
    </row>
    <row r="38" spans="1:16" x14ac:dyDescent="0.35">
      <c r="A38" s="95" t="s">
        <v>22</v>
      </c>
      <c r="B38" s="48" t="s">
        <v>23</v>
      </c>
      <c r="C38" s="43"/>
      <c r="D38" s="44"/>
      <c r="E38" s="57"/>
      <c r="F38" s="58"/>
      <c r="G38" s="135"/>
      <c r="H38" s="67"/>
      <c r="I38" s="96"/>
      <c r="J38" s="68"/>
      <c r="K38" s="78"/>
      <c r="L38" s="97"/>
      <c r="M38" s="88"/>
      <c r="N38" s="98"/>
      <c r="O38" s="45"/>
      <c r="P38" s="143"/>
    </row>
    <row r="39" spans="1:16" x14ac:dyDescent="0.35">
      <c r="A39" s="12"/>
      <c r="B39" s="14"/>
      <c r="C39" s="7"/>
      <c r="D39" s="15"/>
      <c r="E39" s="59"/>
      <c r="F39" s="56">
        <f>E39*C39</f>
        <v>0</v>
      </c>
      <c r="G39" s="134"/>
      <c r="H39" s="65">
        <f>G39*C39</f>
        <v>0</v>
      </c>
      <c r="I39" s="69"/>
      <c r="J39" s="66">
        <f>I39*H39</f>
        <v>0</v>
      </c>
      <c r="K39" s="76"/>
      <c r="L39" s="80">
        <f>K39*C39</f>
        <v>0</v>
      </c>
      <c r="M39" s="86"/>
      <c r="N39" s="90">
        <f>M39*C39</f>
        <v>0</v>
      </c>
      <c r="O39" s="11">
        <f>F39+J39+L39+N39</f>
        <v>0</v>
      </c>
      <c r="P39" s="142"/>
    </row>
    <row r="40" spans="1:16" x14ac:dyDescent="0.35">
      <c r="A40" s="12"/>
      <c r="B40" s="14"/>
      <c r="C40" s="7"/>
      <c r="D40" s="15"/>
      <c r="E40" s="59"/>
      <c r="F40" s="56">
        <f>E40*C40</f>
        <v>0</v>
      </c>
      <c r="G40" s="134"/>
      <c r="H40" s="65">
        <f>G40*C40</f>
        <v>0</v>
      </c>
      <c r="I40" s="69"/>
      <c r="J40" s="66">
        <f>I40*H40</f>
        <v>0</v>
      </c>
      <c r="K40" s="76"/>
      <c r="L40" s="80">
        <f>K40*C40</f>
        <v>0</v>
      </c>
      <c r="M40" s="86"/>
      <c r="N40" s="90">
        <f>M40*C40</f>
        <v>0</v>
      </c>
      <c r="O40" s="11">
        <f>F40+J40+L40+N40</f>
        <v>0</v>
      </c>
      <c r="P40" s="142"/>
    </row>
    <row r="41" spans="1:16" x14ac:dyDescent="0.35">
      <c r="A41" s="47"/>
      <c r="B41" s="46"/>
      <c r="C41" s="49" t="s">
        <v>12</v>
      </c>
      <c r="D41" s="50"/>
      <c r="E41" s="60"/>
      <c r="F41" s="61">
        <f>SUM(F39:F40)</f>
        <v>0</v>
      </c>
      <c r="G41" s="136"/>
      <c r="H41" s="70">
        <f>SUM(H39:H40)</f>
        <v>0</v>
      </c>
      <c r="I41" s="71"/>
      <c r="J41" s="72">
        <f>SUM(J39:J40)</f>
        <v>0</v>
      </c>
      <c r="K41" s="81"/>
      <c r="L41" s="82">
        <f>SUM(L39:L40)</f>
        <v>0</v>
      </c>
      <c r="M41" s="91"/>
      <c r="N41" s="92">
        <f>SUM(N39:N40)</f>
        <v>0</v>
      </c>
      <c r="O41" s="51">
        <f>SUM(O39:O40)</f>
        <v>0</v>
      </c>
      <c r="P41" s="144"/>
    </row>
    <row r="42" spans="1:16" x14ac:dyDescent="0.35">
      <c r="A42" s="7"/>
      <c r="B42" s="7"/>
      <c r="C42" s="7"/>
      <c r="D42" s="8"/>
      <c r="E42" s="55"/>
      <c r="F42" s="56"/>
      <c r="G42" s="134"/>
      <c r="H42" s="65"/>
      <c r="I42" s="65"/>
      <c r="J42" s="66"/>
      <c r="K42" s="76"/>
      <c r="L42" s="77"/>
      <c r="M42" s="86"/>
      <c r="N42" s="87"/>
      <c r="O42" s="11"/>
      <c r="P42" s="142"/>
    </row>
    <row r="43" spans="1:16" x14ac:dyDescent="0.35">
      <c r="A43" s="48" t="s">
        <v>24</v>
      </c>
      <c r="B43" s="48" t="s">
        <v>25</v>
      </c>
      <c r="C43" s="43"/>
      <c r="D43" s="44"/>
      <c r="E43" s="57"/>
      <c r="F43" s="58"/>
      <c r="G43" s="135"/>
      <c r="H43" s="67"/>
      <c r="I43" s="67"/>
      <c r="J43" s="68"/>
      <c r="K43" s="78"/>
      <c r="L43" s="79"/>
      <c r="M43" s="88"/>
      <c r="N43" s="89"/>
      <c r="O43" s="45"/>
      <c r="P43" s="143"/>
    </row>
    <row r="44" spans="1:16" x14ac:dyDescent="0.35">
      <c r="A44" s="7"/>
      <c r="B44" s="14"/>
      <c r="C44" s="7"/>
      <c r="D44" s="15"/>
      <c r="E44" s="59"/>
      <c r="F44" s="56">
        <f>E44*C44</f>
        <v>0</v>
      </c>
      <c r="G44" s="134"/>
      <c r="H44" s="65">
        <f>G44*C44</f>
        <v>0</v>
      </c>
      <c r="I44" s="65"/>
      <c r="J44" s="66">
        <f>I44*H44</f>
        <v>0</v>
      </c>
      <c r="K44" s="76"/>
      <c r="L44" s="80">
        <f>K44*C44</f>
        <v>0</v>
      </c>
      <c r="M44" s="86"/>
      <c r="N44" s="90">
        <f>M44*C44</f>
        <v>0</v>
      </c>
      <c r="O44" s="11">
        <f>F44+J44+L44+N44</f>
        <v>0</v>
      </c>
      <c r="P44" s="142"/>
    </row>
    <row r="45" spans="1:16" x14ac:dyDescent="0.35">
      <c r="A45" s="7"/>
      <c r="B45" s="14"/>
      <c r="C45" s="7"/>
      <c r="D45" s="15"/>
      <c r="E45" s="59"/>
      <c r="F45" s="56">
        <f>E45*C45</f>
        <v>0</v>
      </c>
      <c r="G45" s="134"/>
      <c r="H45" s="65">
        <f>G45*C45</f>
        <v>0</v>
      </c>
      <c r="I45" s="65"/>
      <c r="J45" s="66">
        <f>I45*H45</f>
        <v>0</v>
      </c>
      <c r="K45" s="76"/>
      <c r="L45" s="80">
        <f>K45*C45</f>
        <v>0</v>
      </c>
      <c r="M45" s="86"/>
      <c r="N45" s="90">
        <f>M45*C45</f>
        <v>0</v>
      </c>
      <c r="O45" s="11">
        <f>F45+J45+L45+N45</f>
        <v>0</v>
      </c>
      <c r="P45" s="142"/>
    </row>
    <row r="46" spans="1:16" x14ac:dyDescent="0.35">
      <c r="A46" s="46"/>
      <c r="B46" s="99"/>
      <c r="C46" s="49" t="s">
        <v>12</v>
      </c>
      <c r="D46" s="50"/>
      <c r="E46" s="60"/>
      <c r="F46" s="61">
        <f>SUM(F44:F45)</f>
        <v>0</v>
      </c>
      <c r="G46" s="136"/>
      <c r="H46" s="70">
        <f>SUM(H44:H45)</f>
        <v>0</v>
      </c>
      <c r="I46" s="70"/>
      <c r="J46" s="72">
        <f>SUM(J44:J45)</f>
        <v>0</v>
      </c>
      <c r="K46" s="81"/>
      <c r="L46" s="82">
        <f>SUM(L44:L45)</f>
        <v>0</v>
      </c>
      <c r="M46" s="91"/>
      <c r="N46" s="92">
        <f>SUM(N44:N45)</f>
        <v>0</v>
      </c>
      <c r="O46" s="51">
        <f>SUM(O44:O45)</f>
        <v>0</v>
      </c>
      <c r="P46" s="144"/>
    </row>
    <row r="47" spans="1:16" x14ac:dyDescent="0.35">
      <c r="A47" s="7"/>
      <c r="B47" s="7"/>
      <c r="C47" s="7"/>
      <c r="D47" s="8"/>
      <c r="E47" s="55"/>
      <c r="F47" s="56"/>
      <c r="G47" s="134"/>
      <c r="H47" s="65"/>
      <c r="I47" s="65"/>
      <c r="J47" s="66"/>
      <c r="K47" s="76"/>
      <c r="L47" s="77"/>
      <c r="M47" s="86"/>
      <c r="N47" s="87"/>
      <c r="O47" s="11"/>
      <c r="P47" s="142"/>
    </row>
    <row r="48" spans="1:16" x14ac:dyDescent="0.35">
      <c r="A48" s="48" t="s">
        <v>26</v>
      </c>
      <c r="B48" s="48" t="s">
        <v>27</v>
      </c>
      <c r="C48" s="43"/>
      <c r="D48" s="44"/>
      <c r="E48" s="57"/>
      <c r="F48" s="58"/>
      <c r="G48" s="135"/>
      <c r="H48" s="67"/>
      <c r="I48" s="67"/>
      <c r="J48" s="68"/>
      <c r="K48" s="78"/>
      <c r="L48" s="79"/>
      <c r="M48" s="88"/>
      <c r="N48" s="89"/>
      <c r="O48" s="45"/>
      <c r="P48" s="143"/>
    </row>
    <row r="49" spans="1:16" x14ac:dyDescent="0.35">
      <c r="A49" s="7"/>
      <c r="B49" s="14"/>
      <c r="C49" s="7"/>
      <c r="D49" s="15"/>
      <c r="E49" s="59"/>
      <c r="F49" s="56">
        <f>E49*C49</f>
        <v>0</v>
      </c>
      <c r="G49" s="134"/>
      <c r="H49" s="65">
        <f>G49*C49</f>
        <v>0</v>
      </c>
      <c r="I49" s="65"/>
      <c r="J49" s="66">
        <f>I49*H49</f>
        <v>0</v>
      </c>
      <c r="K49" s="76"/>
      <c r="L49" s="80">
        <f>K49*C49</f>
        <v>0</v>
      </c>
      <c r="M49" s="86"/>
      <c r="N49" s="90">
        <f>M49*C49</f>
        <v>0</v>
      </c>
      <c r="O49" s="11">
        <f>F49+J49+L49+N49</f>
        <v>0</v>
      </c>
      <c r="P49" s="142"/>
    </row>
    <row r="50" spans="1:16" x14ac:dyDescent="0.35">
      <c r="A50" s="7"/>
      <c r="B50" s="7"/>
      <c r="C50" s="7"/>
      <c r="D50" s="8"/>
      <c r="E50" s="55"/>
      <c r="F50" s="56">
        <f>E50*C50</f>
        <v>0</v>
      </c>
      <c r="G50" s="134"/>
      <c r="H50" s="65">
        <f>G50*C50</f>
        <v>0</v>
      </c>
      <c r="I50" s="65"/>
      <c r="J50" s="66">
        <f>I50*H50</f>
        <v>0</v>
      </c>
      <c r="K50" s="76"/>
      <c r="L50" s="80">
        <f>K50*C50</f>
        <v>0</v>
      </c>
      <c r="M50" s="86"/>
      <c r="N50" s="90">
        <f>M50*C50</f>
        <v>0</v>
      </c>
      <c r="O50" s="11">
        <f>F50+J50+L50+N50</f>
        <v>0</v>
      </c>
      <c r="P50" s="142"/>
    </row>
    <row r="51" spans="1:16" x14ac:dyDescent="0.35">
      <c r="A51" s="46"/>
      <c r="B51" s="46"/>
      <c r="C51" s="49" t="s">
        <v>12</v>
      </c>
      <c r="D51" s="50"/>
      <c r="E51" s="60"/>
      <c r="F51" s="61">
        <f>SUM(F49:F50)</f>
        <v>0</v>
      </c>
      <c r="G51" s="136"/>
      <c r="H51" s="70">
        <f>SUM(H49:H50)</f>
        <v>0</v>
      </c>
      <c r="I51" s="70"/>
      <c r="J51" s="72">
        <f>SUM(J49:J50)</f>
        <v>0</v>
      </c>
      <c r="K51" s="81"/>
      <c r="L51" s="82">
        <f>SUM(L49:L50)</f>
        <v>0</v>
      </c>
      <c r="M51" s="91"/>
      <c r="N51" s="92">
        <f>SUM(N49:N50)</f>
        <v>0</v>
      </c>
      <c r="O51" s="51">
        <f>SUM(O49:O50)</f>
        <v>0</v>
      </c>
      <c r="P51" s="144"/>
    </row>
    <row r="52" spans="1:16" x14ac:dyDescent="0.35">
      <c r="A52" s="7"/>
      <c r="B52" s="7"/>
      <c r="C52" s="7"/>
      <c r="D52" s="8"/>
      <c r="E52" s="55"/>
      <c r="F52" s="56"/>
      <c r="G52" s="134"/>
      <c r="H52" s="65"/>
      <c r="I52" s="65"/>
      <c r="J52" s="66"/>
      <c r="K52" s="76"/>
      <c r="L52" s="80"/>
      <c r="M52" s="86"/>
      <c r="N52" s="90"/>
      <c r="O52" s="11"/>
      <c r="P52" s="142"/>
    </row>
    <row r="53" spans="1:16" x14ac:dyDescent="0.35">
      <c r="A53" s="48" t="s">
        <v>28</v>
      </c>
      <c r="B53" s="48" t="s">
        <v>29</v>
      </c>
      <c r="C53" s="43"/>
      <c r="D53" s="44"/>
      <c r="E53" s="57"/>
      <c r="F53" s="58"/>
      <c r="G53" s="135"/>
      <c r="H53" s="67"/>
      <c r="I53" s="67"/>
      <c r="J53" s="68"/>
      <c r="K53" s="78"/>
      <c r="L53" s="97"/>
      <c r="M53" s="88"/>
      <c r="N53" s="98"/>
      <c r="O53" s="45"/>
      <c r="P53" s="143"/>
    </row>
    <row r="54" spans="1:16" x14ac:dyDescent="0.35">
      <c r="A54" s="7"/>
      <c r="B54" s="14"/>
      <c r="C54" s="7"/>
      <c r="D54" s="15"/>
      <c r="E54" s="59"/>
      <c r="F54" s="56">
        <f>E54*C54</f>
        <v>0</v>
      </c>
      <c r="G54" s="134"/>
      <c r="H54" s="65">
        <f>G54*C54</f>
        <v>0</v>
      </c>
      <c r="I54" s="65"/>
      <c r="J54" s="66">
        <f>I54*H54</f>
        <v>0</v>
      </c>
      <c r="K54" s="76"/>
      <c r="L54" s="80">
        <f>K54*C54</f>
        <v>0</v>
      </c>
      <c r="M54" s="86"/>
      <c r="N54" s="90">
        <f>M54*C54</f>
        <v>0</v>
      </c>
      <c r="O54" s="11">
        <f>F54+J54+L54+N54</f>
        <v>0</v>
      </c>
      <c r="P54" s="142"/>
    </row>
    <row r="55" spans="1:16" x14ac:dyDescent="0.35">
      <c r="A55" s="7"/>
      <c r="B55" s="14"/>
      <c r="C55" s="7"/>
      <c r="D55" s="15"/>
      <c r="E55" s="59"/>
      <c r="F55" s="56">
        <f>E55*C55</f>
        <v>0</v>
      </c>
      <c r="G55" s="134"/>
      <c r="H55" s="65">
        <f>G55*C55</f>
        <v>0</v>
      </c>
      <c r="I55" s="65"/>
      <c r="J55" s="66">
        <f>I55*H55</f>
        <v>0</v>
      </c>
      <c r="K55" s="76"/>
      <c r="L55" s="80">
        <f>K55*C55</f>
        <v>0</v>
      </c>
      <c r="M55" s="86"/>
      <c r="N55" s="90">
        <f>M55*C55</f>
        <v>0</v>
      </c>
      <c r="O55" s="11">
        <f>F55+J55+L55+N55</f>
        <v>0</v>
      </c>
      <c r="P55" s="142"/>
    </row>
    <row r="56" spans="1:16" x14ac:dyDescent="0.35">
      <c r="A56" s="46"/>
      <c r="B56" s="46"/>
      <c r="C56" s="49" t="s">
        <v>12</v>
      </c>
      <c r="D56" s="50"/>
      <c r="E56" s="60"/>
      <c r="F56" s="61">
        <f>SUM(F54:F55)</f>
        <v>0</v>
      </c>
      <c r="G56" s="136"/>
      <c r="H56" s="70">
        <f>SUM(H54:H55)</f>
        <v>0</v>
      </c>
      <c r="I56" s="70"/>
      <c r="J56" s="72">
        <f>SUM(J54:J55)</f>
        <v>0</v>
      </c>
      <c r="K56" s="81"/>
      <c r="L56" s="82">
        <f>SUM(L54:L55)</f>
        <v>0</v>
      </c>
      <c r="M56" s="91"/>
      <c r="N56" s="92">
        <f>SUM(N54:N55)</f>
        <v>0</v>
      </c>
      <c r="O56" s="51">
        <f>SUM(O54:O55)</f>
        <v>0</v>
      </c>
      <c r="P56" s="144"/>
    </row>
    <row r="57" spans="1:16" x14ac:dyDescent="0.35">
      <c r="A57" s="7"/>
      <c r="B57" s="7"/>
      <c r="C57" s="7"/>
      <c r="D57" s="8"/>
      <c r="E57" s="55"/>
      <c r="F57" s="56"/>
      <c r="G57" s="134"/>
      <c r="H57" s="65"/>
      <c r="I57" s="65"/>
      <c r="J57" s="66"/>
      <c r="K57" s="76"/>
      <c r="L57" s="80"/>
      <c r="M57" s="86"/>
      <c r="N57" s="90"/>
      <c r="O57" s="11"/>
      <c r="P57" s="142"/>
    </row>
    <row r="58" spans="1:16" x14ac:dyDescent="0.35">
      <c r="A58" s="48" t="s">
        <v>30</v>
      </c>
      <c r="B58" s="48" t="s">
        <v>31</v>
      </c>
      <c r="C58" s="43"/>
      <c r="D58" s="44"/>
      <c r="E58" s="57"/>
      <c r="F58" s="58"/>
      <c r="G58" s="135"/>
      <c r="H58" s="67"/>
      <c r="I58" s="67"/>
      <c r="J58" s="68"/>
      <c r="K58" s="78"/>
      <c r="L58" s="97"/>
      <c r="M58" s="88"/>
      <c r="N58" s="98"/>
      <c r="O58" s="45"/>
      <c r="P58" s="143"/>
    </row>
    <row r="59" spans="1:16" x14ac:dyDescent="0.35">
      <c r="A59" s="12"/>
      <c r="B59" s="14"/>
      <c r="C59" s="7"/>
      <c r="D59" s="8"/>
      <c r="E59" s="55"/>
      <c r="F59" s="56">
        <f>E59*C59</f>
        <v>0</v>
      </c>
      <c r="G59" s="137"/>
      <c r="H59" s="65">
        <f>G59*C59</f>
        <v>0</v>
      </c>
      <c r="I59" s="69"/>
      <c r="J59" s="66">
        <f>I59*H59</f>
        <v>0</v>
      </c>
      <c r="K59" s="76"/>
      <c r="L59" s="80">
        <f>K59*C59</f>
        <v>0</v>
      </c>
      <c r="M59" s="86"/>
      <c r="N59" s="90">
        <f>M59*C59</f>
        <v>0</v>
      </c>
      <c r="O59" s="11">
        <f>F59+J59+L59+N59</f>
        <v>0</v>
      </c>
      <c r="P59" s="142"/>
    </row>
    <row r="60" spans="1:16" x14ac:dyDescent="0.35">
      <c r="A60" s="7"/>
      <c r="B60" s="7"/>
      <c r="C60" s="7"/>
      <c r="D60" s="8"/>
      <c r="E60" s="55"/>
      <c r="F60" s="56">
        <f>E60*C60</f>
        <v>0</v>
      </c>
      <c r="G60" s="134"/>
      <c r="H60" s="65">
        <f>G60*C60</f>
        <v>0</v>
      </c>
      <c r="I60" s="65"/>
      <c r="J60" s="66">
        <f>I60*H60</f>
        <v>0</v>
      </c>
      <c r="K60" s="76"/>
      <c r="L60" s="80">
        <f>K60*C60</f>
        <v>0</v>
      </c>
      <c r="M60" s="86"/>
      <c r="N60" s="90">
        <f>M60*C60</f>
        <v>0</v>
      </c>
      <c r="O60" s="11">
        <f>F60+J60+L60+N60</f>
        <v>0</v>
      </c>
      <c r="P60" s="142"/>
    </row>
    <row r="61" spans="1:16" x14ac:dyDescent="0.35">
      <c r="A61" s="46"/>
      <c r="B61" s="46"/>
      <c r="C61" s="49" t="s">
        <v>12</v>
      </c>
      <c r="D61" s="50"/>
      <c r="E61" s="60"/>
      <c r="F61" s="61">
        <f>SUM(F59:F60)</f>
        <v>0</v>
      </c>
      <c r="G61" s="136"/>
      <c r="H61" s="70">
        <f>SUM(H59:H60)</f>
        <v>0</v>
      </c>
      <c r="I61" s="70"/>
      <c r="J61" s="72">
        <f>SUM(J59:J60)</f>
        <v>0</v>
      </c>
      <c r="K61" s="81"/>
      <c r="L61" s="82">
        <f>SUM(L59:L60)</f>
        <v>0</v>
      </c>
      <c r="M61" s="91"/>
      <c r="N61" s="92">
        <f>SUM(N59:N60)</f>
        <v>0</v>
      </c>
      <c r="O61" s="51">
        <f>SUM(O59:O60)</f>
        <v>0</v>
      </c>
      <c r="P61" s="144"/>
    </row>
    <row r="62" spans="1:16" x14ac:dyDescent="0.35">
      <c r="A62" s="7"/>
      <c r="B62" s="7"/>
      <c r="C62" s="7"/>
      <c r="D62" s="8"/>
      <c r="E62" s="55"/>
      <c r="F62" s="56"/>
      <c r="G62" s="134"/>
      <c r="H62" s="65"/>
      <c r="I62" s="65"/>
      <c r="J62" s="66"/>
      <c r="K62" s="76"/>
      <c r="L62" s="80"/>
      <c r="M62" s="86"/>
      <c r="N62" s="90"/>
      <c r="O62" s="11"/>
      <c r="P62" s="142"/>
    </row>
    <row r="63" spans="1:16" x14ac:dyDescent="0.35">
      <c r="A63" s="48" t="s">
        <v>32</v>
      </c>
      <c r="B63" s="48" t="s">
        <v>33</v>
      </c>
      <c r="C63" s="43"/>
      <c r="D63" s="44"/>
      <c r="E63" s="57"/>
      <c r="F63" s="58"/>
      <c r="G63" s="135"/>
      <c r="H63" s="67"/>
      <c r="I63" s="67"/>
      <c r="J63" s="68"/>
      <c r="K63" s="78"/>
      <c r="L63" s="97"/>
      <c r="M63" s="88"/>
      <c r="N63" s="98"/>
      <c r="O63" s="45"/>
      <c r="P63" s="143"/>
    </row>
    <row r="64" spans="1:16" x14ac:dyDescent="0.35">
      <c r="A64" s="7"/>
      <c r="B64" s="14"/>
      <c r="C64" s="7"/>
      <c r="D64" s="15"/>
      <c r="E64" s="59"/>
      <c r="F64" s="56">
        <f>E64*C64</f>
        <v>0</v>
      </c>
      <c r="G64" s="134"/>
      <c r="H64" s="65">
        <f>G64*C64</f>
        <v>0</v>
      </c>
      <c r="I64" s="65"/>
      <c r="J64" s="66">
        <f>I64*H64</f>
        <v>0</v>
      </c>
      <c r="K64" s="76"/>
      <c r="L64" s="80">
        <f>K64*C64</f>
        <v>0</v>
      </c>
      <c r="M64" s="86"/>
      <c r="N64" s="90">
        <f>M64*C64</f>
        <v>0</v>
      </c>
      <c r="O64" s="11">
        <f>F64+J64+L64+N64</f>
        <v>0</v>
      </c>
      <c r="P64" s="142"/>
    </row>
    <row r="65" spans="1:16" x14ac:dyDescent="0.35">
      <c r="A65" s="7"/>
      <c r="B65" s="14"/>
      <c r="C65" s="7"/>
      <c r="D65" s="15"/>
      <c r="E65" s="59"/>
      <c r="F65" s="56">
        <f>E65*C65</f>
        <v>0</v>
      </c>
      <c r="G65" s="134"/>
      <c r="H65" s="65">
        <f>G65*C65</f>
        <v>0</v>
      </c>
      <c r="I65" s="65"/>
      <c r="J65" s="66">
        <f>I65*H65</f>
        <v>0</v>
      </c>
      <c r="K65" s="76"/>
      <c r="L65" s="80">
        <f>K65*C65</f>
        <v>0</v>
      </c>
      <c r="M65" s="86"/>
      <c r="N65" s="90">
        <f>M65*C65</f>
        <v>0</v>
      </c>
      <c r="O65" s="11">
        <f>F65+J65+L65+N65</f>
        <v>0</v>
      </c>
      <c r="P65" s="142"/>
    </row>
    <row r="66" spans="1:16" x14ac:dyDescent="0.35">
      <c r="A66" s="46"/>
      <c r="B66" s="46"/>
      <c r="C66" s="49" t="s">
        <v>12</v>
      </c>
      <c r="D66" s="50"/>
      <c r="E66" s="60"/>
      <c r="F66" s="61">
        <f>SUM(F64:F65)</f>
        <v>0</v>
      </c>
      <c r="G66" s="136"/>
      <c r="H66" s="70">
        <f>SUM(H64:H65)</f>
        <v>0</v>
      </c>
      <c r="I66" s="70"/>
      <c r="J66" s="72">
        <f>SUM(J64:J65)</f>
        <v>0</v>
      </c>
      <c r="K66" s="81"/>
      <c r="L66" s="82">
        <f>SUM(L64:L65)</f>
        <v>0</v>
      </c>
      <c r="M66" s="91"/>
      <c r="N66" s="92">
        <f>SUM(N64:N65)</f>
        <v>0</v>
      </c>
      <c r="O66" s="51">
        <f>SUM(O64:O65)</f>
        <v>0</v>
      </c>
      <c r="P66" s="144"/>
    </row>
    <row r="67" spans="1:16" x14ac:dyDescent="0.35">
      <c r="A67" s="7"/>
      <c r="B67" s="7"/>
      <c r="C67" s="7"/>
      <c r="D67" s="8"/>
      <c r="E67" s="55"/>
      <c r="F67" s="56"/>
      <c r="G67" s="134"/>
      <c r="H67" s="65"/>
      <c r="I67" s="65"/>
      <c r="J67" s="66"/>
      <c r="K67" s="76"/>
      <c r="L67" s="80"/>
      <c r="M67" s="86"/>
      <c r="N67" s="90"/>
      <c r="O67" s="11"/>
      <c r="P67" s="142"/>
    </row>
    <row r="68" spans="1:16" x14ac:dyDescent="0.35">
      <c r="A68" s="48" t="s">
        <v>34</v>
      </c>
      <c r="B68" s="48" t="s">
        <v>35</v>
      </c>
      <c r="C68" s="43"/>
      <c r="D68" s="44"/>
      <c r="E68" s="57"/>
      <c r="F68" s="58"/>
      <c r="G68" s="135"/>
      <c r="H68" s="67"/>
      <c r="I68" s="67"/>
      <c r="J68" s="68"/>
      <c r="K68" s="78"/>
      <c r="L68" s="97"/>
      <c r="M68" s="88"/>
      <c r="N68" s="98"/>
      <c r="O68" s="45"/>
      <c r="P68" s="143"/>
    </row>
    <row r="69" spans="1:16" x14ac:dyDescent="0.35">
      <c r="A69" s="7"/>
      <c r="B69" s="7" t="s">
        <v>123</v>
      </c>
      <c r="C69" s="7">
        <v>10000</v>
      </c>
      <c r="D69" s="8" t="s">
        <v>108</v>
      </c>
      <c r="E69" s="55"/>
      <c r="F69" s="56">
        <f>E69*C69</f>
        <v>0</v>
      </c>
      <c r="G69" s="134"/>
      <c r="H69" s="65">
        <f>G69*C69</f>
        <v>0</v>
      </c>
      <c r="I69" s="69"/>
      <c r="J69" s="66">
        <f>I69*H69</f>
        <v>0</v>
      </c>
      <c r="K69" s="76"/>
      <c r="L69" s="80">
        <f>K69*C69</f>
        <v>0</v>
      </c>
      <c r="M69" s="86">
        <v>500</v>
      </c>
      <c r="N69" s="90">
        <f>M69*C69</f>
        <v>5000000</v>
      </c>
      <c r="O69" s="11">
        <f>F69+J69+L69+N69</f>
        <v>5000000</v>
      </c>
      <c r="P69" s="142" t="s">
        <v>124</v>
      </c>
    </row>
    <row r="70" spans="1:16" x14ac:dyDescent="0.35">
      <c r="A70" s="7"/>
      <c r="B70" s="7"/>
      <c r="C70" s="7"/>
      <c r="D70" s="8"/>
      <c r="E70" s="55"/>
      <c r="F70" s="56">
        <f>E70*C70</f>
        <v>0</v>
      </c>
      <c r="G70" s="134"/>
      <c r="H70" s="65">
        <f>G70*C70</f>
        <v>0</v>
      </c>
      <c r="I70" s="69"/>
      <c r="J70" s="66">
        <f>I70*H70</f>
        <v>0</v>
      </c>
      <c r="K70" s="76"/>
      <c r="L70" s="80">
        <f>K70*C70</f>
        <v>0</v>
      </c>
      <c r="M70" s="86"/>
      <c r="N70" s="90">
        <f>M70*C70</f>
        <v>0</v>
      </c>
      <c r="O70" s="11">
        <f>F70+J70+L70+N70</f>
        <v>0</v>
      </c>
      <c r="P70" s="142"/>
    </row>
    <row r="71" spans="1:16" x14ac:dyDescent="0.35">
      <c r="A71" s="46"/>
      <c r="B71" s="46"/>
      <c r="C71" s="49" t="s">
        <v>12</v>
      </c>
      <c r="D71" s="50"/>
      <c r="E71" s="60"/>
      <c r="F71" s="61">
        <f>SUM(F69:F70)</f>
        <v>0</v>
      </c>
      <c r="G71" s="136"/>
      <c r="H71" s="70">
        <f>SUM(H69:H70)</f>
        <v>0</v>
      </c>
      <c r="I71" s="70"/>
      <c r="J71" s="72">
        <f>SUM(J69:J70)</f>
        <v>0</v>
      </c>
      <c r="K71" s="81"/>
      <c r="L71" s="82">
        <f>SUM(L69:L70)</f>
        <v>0</v>
      </c>
      <c r="M71" s="91"/>
      <c r="N71" s="92">
        <f>SUM(N69:N70)</f>
        <v>5000000</v>
      </c>
      <c r="O71" s="51">
        <f>SUM(O69:O70)</f>
        <v>5000000</v>
      </c>
      <c r="P71" s="144"/>
    </row>
    <row r="72" spans="1:16" x14ac:dyDescent="0.35">
      <c r="A72" s="7"/>
      <c r="B72" s="7"/>
      <c r="C72" s="7"/>
      <c r="D72" s="8"/>
      <c r="E72" s="55"/>
      <c r="F72" s="56"/>
      <c r="G72" s="134"/>
      <c r="H72" s="65"/>
      <c r="I72" s="65"/>
      <c r="J72" s="66"/>
      <c r="K72" s="76"/>
      <c r="L72" s="80"/>
      <c r="M72" s="86"/>
      <c r="N72" s="90"/>
      <c r="O72" s="11"/>
      <c r="P72" s="142"/>
    </row>
    <row r="73" spans="1:16" x14ac:dyDescent="0.35">
      <c r="A73" s="48" t="s">
        <v>36</v>
      </c>
      <c r="B73" s="48" t="s">
        <v>37</v>
      </c>
      <c r="C73" s="43"/>
      <c r="D73" s="44"/>
      <c r="E73" s="57"/>
      <c r="F73" s="58"/>
      <c r="G73" s="135"/>
      <c r="H73" s="67"/>
      <c r="I73" s="67"/>
      <c r="J73" s="68"/>
      <c r="K73" s="78"/>
      <c r="L73" s="97"/>
      <c r="M73" s="88"/>
      <c r="N73" s="98"/>
      <c r="O73" s="45"/>
      <c r="P73" s="143"/>
    </row>
    <row r="74" spans="1:16" x14ac:dyDescent="0.35">
      <c r="A74" s="7"/>
      <c r="B74" s="7"/>
      <c r="C74" s="7"/>
      <c r="D74" s="8"/>
      <c r="E74" s="55"/>
      <c r="F74" s="56">
        <f>E74*C74</f>
        <v>0</v>
      </c>
      <c r="G74" s="134"/>
      <c r="H74" s="65">
        <f>G74*C74</f>
        <v>0</v>
      </c>
      <c r="I74" s="65"/>
      <c r="J74" s="66">
        <f>I74*H74</f>
        <v>0</v>
      </c>
      <c r="K74" s="76"/>
      <c r="L74" s="80">
        <f>K74*C74</f>
        <v>0</v>
      </c>
      <c r="M74" s="86"/>
      <c r="N74" s="90">
        <f>M74*C74</f>
        <v>0</v>
      </c>
      <c r="O74" s="11">
        <f>F74+J74+L74+N74</f>
        <v>0</v>
      </c>
      <c r="P74" s="142"/>
    </row>
    <row r="75" spans="1:16" x14ac:dyDescent="0.35">
      <c r="A75" s="7"/>
      <c r="B75" s="7"/>
      <c r="C75" s="7"/>
      <c r="D75" s="8"/>
      <c r="E75" s="55"/>
      <c r="F75" s="56">
        <f>E75*C75</f>
        <v>0</v>
      </c>
      <c r="G75" s="134"/>
      <c r="H75" s="65">
        <f>G75*C75</f>
        <v>0</v>
      </c>
      <c r="I75" s="65"/>
      <c r="J75" s="66">
        <f>I75*H75</f>
        <v>0</v>
      </c>
      <c r="K75" s="76"/>
      <c r="L75" s="80">
        <f>K75*C75</f>
        <v>0</v>
      </c>
      <c r="M75" s="86"/>
      <c r="N75" s="90">
        <f>M75*C75</f>
        <v>0</v>
      </c>
      <c r="O75" s="11">
        <f>F75+J75+L75+N75</f>
        <v>0</v>
      </c>
      <c r="P75" s="142"/>
    </row>
    <row r="76" spans="1:16" x14ac:dyDescent="0.35">
      <c r="A76" s="46"/>
      <c r="B76" s="46"/>
      <c r="C76" s="49" t="s">
        <v>12</v>
      </c>
      <c r="D76" s="50"/>
      <c r="E76" s="60"/>
      <c r="F76" s="61">
        <f>SUM(F74:F75)</f>
        <v>0</v>
      </c>
      <c r="G76" s="136"/>
      <c r="H76" s="70">
        <f>SUM(H74:H75)</f>
        <v>0</v>
      </c>
      <c r="I76" s="70"/>
      <c r="J76" s="72">
        <f>SUM(J74:J75)</f>
        <v>0</v>
      </c>
      <c r="K76" s="81"/>
      <c r="L76" s="82">
        <f>SUM(L74:L75)</f>
        <v>0</v>
      </c>
      <c r="M76" s="91"/>
      <c r="N76" s="92">
        <f>SUM(N74:N75)</f>
        <v>0</v>
      </c>
      <c r="O76" s="51">
        <f>SUM(O74:O75)</f>
        <v>0</v>
      </c>
      <c r="P76" s="144"/>
    </row>
    <row r="77" spans="1:16" x14ac:dyDescent="0.35">
      <c r="A77" s="7"/>
      <c r="B77" s="7"/>
      <c r="C77" s="7"/>
      <c r="D77" s="8"/>
      <c r="E77" s="55"/>
      <c r="F77" s="56"/>
      <c r="G77" s="134"/>
      <c r="H77" s="65"/>
      <c r="I77" s="65"/>
      <c r="J77" s="66"/>
      <c r="K77" s="76"/>
      <c r="L77" s="80"/>
      <c r="M77" s="86"/>
      <c r="N77" s="90"/>
      <c r="O77" s="11"/>
      <c r="P77" s="142"/>
    </row>
    <row r="78" spans="1:16" x14ac:dyDescent="0.35">
      <c r="A78" s="48" t="s">
        <v>38</v>
      </c>
      <c r="B78" s="48" t="s">
        <v>122</v>
      </c>
      <c r="C78" s="43"/>
      <c r="D78" s="44"/>
      <c r="E78" s="57"/>
      <c r="F78" s="58"/>
      <c r="G78" s="135"/>
      <c r="H78" s="67"/>
      <c r="I78" s="67"/>
      <c r="J78" s="68"/>
      <c r="K78" s="78"/>
      <c r="L78" s="97"/>
      <c r="M78" s="88"/>
      <c r="N78" s="98"/>
      <c r="O78" s="45"/>
      <c r="P78" s="143"/>
    </row>
    <row r="79" spans="1:16" x14ac:dyDescent="0.35">
      <c r="A79" s="7"/>
      <c r="B79" s="14"/>
      <c r="C79" s="7"/>
      <c r="D79" s="8"/>
      <c r="E79" s="59"/>
      <c r="F79" s="56">
        <f>E79*C79</f>
        <v>0</v>
      </c>
      <c r="G79" s="134"/>
      <c r="H79" s="65">
        <f>G79*C79</f>
        <v>0</v>
      </c>
      <c r="I79" s="65"/>
      <c r="J79" s="66">
        <f>I79*H79</f>
        <v>0</v>
      </c>
      <c r="K79" s="76"/>
      <c r="L79" s="80">
        <f>K79*C79</f>
        <v>0</v>
      </c>
      <c r="M79" s="86"/>
      <c r="N79" s="90">
        <f>M79*C79</f>
        <v>0</v>
      </c>
      <c r="O79" s="11">
        <f>F79+J79+L79+N79</f>
        <v>0</v>
      </c>
      <c r="P79" s="142"/>
    </row>
    <row r="80" spans="1:16" x14ac:dyDescent="0.35">
      <c r="A80" s="7"/>
      <c r="B80" s="7"/>
      <c r="C80" s="7"/>
      <c r="D80" s="8"/>
      <c r="E80" s="55"/>
      <c r="F80" s="56">
        <f>E80*C80</f>
        <v>0</v>
      </c>
      <c r="G80" s="134"/>
      <c r="H80" s="65">
        <f>G80*C80</f>
        <v>0</v>
      </c>
      <c r="I80" s="65"/>
      <c r="J80" s="66">
        <f>I80*H80</f>
        <v>0</v>
      </c>
      <c r="K80" s="76"/>
      <c r="L80" s="80">
        <f>K80*C80</f>
        <v>0</v>
      </c>
      <c r="M80" s="86"/>
      <c r="N80" s="90">
        <f>M80*C80</f>
        <v>0</v>
      </c>
      <c r="O80" s="11">
        <f>F80+J80+L80+N80</f>
        <v>0</v>
      </c>
      <c r="P80" s="142"/>
    </row>
    <row r="81" spans="1:16" x14ac:dyDescent="0.35">
      <c r="A81" s="46"/>
      <c r="B81" s="46"/>
      <c r="C81" s="49" t="s">
        <v>12</v>
      </c>
      <c r="D81" s="50"/>
      <c r="E81" s="60"/>
      <c r="F81" s="61">
        <f>SUM(F79:F80)</f>
        <v>0</v>
      </c>
      <c r="G81" s="136"/>
      <c r="H81" s="70">
        <f>SUM(H79:H80)</f>
        <v>0</v>
      </c>
      <c r="I81" s="70"/>
      <c r="J81" s="72">
        <f>SUM(J79:J80)</f>
        <v>0</v>
      </c>
      <c r="K81" s="81"/>
      <c r="L81" s="82">
        <f>SUM(L79:L80)</f>
        <v>0</v>
      </c>
      <c r="M81" s="91"/>
      <c r="N81" s="92">
        <f>SUM(N79:N80)</f>
        <v>0</v>
      </c>
      <c r="O81" s="51">
        <f>SUM(O79:O80)</f>
        <v>0</v>
      </c>
      <c r="P81" s="144"/>
    </row>
    <row r="82" spans="1:16" x14ac:dyDescent="0.35">
      <c r="A82" s="7"/>
      <c r="B82" s="7"/>
      <c r="C82" s="7"/>
      <c r="D82" s="8"/>
      <c r="E82" s="55"/>
      <c r="F82" s="56"/>
      <c r="G82" s="134"/>
      <c r="H82" s="65"/>
      <c r="I82" s="65"/>
      <c r="J82" s="66"/>
      <c r="K82" s="76"/>
      <c r="L82" s="80"/>
      <c r="M82" s="86"/>
      <c r="N82" s="90"/>
      <c r="O82" s="11"/>
      <c r="P82" s="142"/>
    </row>
    <row r="83" spans="1:16" x14ac:dyDescent="0.35">
      <c r="A83" s="48" t="s">
        <v>39</v>
      </c>
      <c r="B83" s="100" t="s">
        <v>40</v>
      </c>
      <c r="C83" s="43"/>
      <c r="D83" s="44"/>
      <c r="E83" s="57"/>
      <c r="F83" s="58"/>
      <c r="G83" s="135"/>
      <c r="H83" s="67"/>
      <c r="I83" s="67"/>
      <c r="J83" s="68"/>
      <c r="K83" s="78"/>
      <c r="L83" s="97"/>
      <c r="M83" s="88"/>
      <c r="N83" s="98"/>
      <c r="O83" s="45"/>
      <c r="P83" s="143"/>
    </row>
    <row r="84" spans="1:16" x14ac:dyDescent="0.35">
      <c r="A84" s="7"/>
      <c r="B84" s="14" t="s">
        <v>130</v>
      </c>
      <c r="C84" s="7">
        <v>1</v>
      </c>
      <c r="D84" s="8" t="s">
        <v>105</v>
      </c>
      <c r="E84" s="59"/>
      <c r="F84" s="56">
        <f>E84*C84</f>
        <v>0</v>
      </c>
      <c r="G84" s="134"/>
      <c r="H84" s="65">
        <f>G84*C84</f>
        <v>0</v>
      </c>
      <c r="I84" s="65"/>
      <c r="J84" s="66">
        <f>I84*H84</f>
        <v>0</v>
      </c>
      <c r="K84" s="76"/>
      <c r="L84" s="80">
        <f>K84*C84</f>
        <v>0</v>
      </c>
      <c r="M84" s="86">
        <v>1</v>
      </c>
      <c r="N84" s="90">
        <v>300000</v>
      </c>
      <c r="O84" s="11">
        <f>F84+J84+L84+N84</f>
        <v>300000</v>
      </c>
      <c r="P84" s="142"/>
    </row>
    <row r="85" spans="1:16" x14ac:dyDescent="0.35">
      <c r="A85" s="7"/>
      <c r="B85" s="14"/>
      <c r="C85" s="7"/>
      <c r="D85" s="15"/>
      <c r="E85" s="59"/>
      <c r="F85" s="56">
        <f>E85*C85</f>
        <v>0</v>
      </c>
      <c r="G85" s="134"/>
      <c r="H85" s="65">
        <f>G85*C85</f>
        <v>0</v>
      </c>
      <c r="I85" s="65"/>
      <c r="J85" s="66">
        <f>I85*H85</f>
        <v>0</v>
      </c>
      <c r="K85" s="76"/>
      <c r="L85" s="80">
        <f>K85*C85</f>
        <v>0</v>
      </c>
      <c r="M85" s="86"/>
      <c r="N85" s="90">
        <f>M85*C85</f>
        <v>0</v>
      </c>
      <c r="O85" s="11">
        <f>F85+J85+L85+N85</f>
        <v>0</v>
      </c>
      <c r="P85" s="142"/>
    </row>
    <row r="86" spans="1:16" x14ac:dyDescent="0.35">
      <c r="A86" s="46"/>
      <c r="B86" s="99"/>
      <c r="C86" s="49" t="s">
        <v>12</v>
      </c>
      <c r="D86" s="50"/>
      <c r="E86" s="60"/>
      <c r="F86" s="61">
        <f>SUM(F84:F85)</f>
        <v>0</v>
      </c>
      <c r="G86" s="136"/>
      <c r="H86" s="70">
        <f>SUM(H84:H85)</f>
        <v>0</v>
      </c>
      <c r="I86" s="70"/>
      <c r="J86" s="72">
        <f>SUM(J84:J85)</f>
        <v>0</v>
      </c>
      <c r="K86" s="81"/>
      <c r="L86" s="82">
        <f>SUM(L84:L85)</f>
        <v>0</v>
      </c>
      <c r="M86" s="91"/>
      <c r="N86" s="92">
        <f>SUM(N84:N85)</f>
        <v>300000</v>
      </c>
      <c r="O86" s="51">
        <f>SUM(O84:O85)</f>
        <v>300000</v>
      </c>
      <c r="P86" s="144"/>
    </row>
    <row r="87" spans="1:16" ht="15" thickBot="1" x14ac:dyDescent="0.4">
      <c r="A87" s="7"/>
      <c r="B87" s="7"/>
      <c r="C87" s="7"/>
      <c r="D87" s="8"/>
      <c r="E87" s="55"/>
      <c r="F87" s="56"/>
      <c r="G87" s="134"/>
      <c r="H87" s="65"/>
      <c r="I87" s="65"/>
      <c r="J87" s="66"/>
      <c r="K87" s="76"/>
      <c r="L87" s="77"/>
      <c r="M87" s="86"/>
      <c r="N87" s="87"/>
      <c r="O87" s="11"/>
      <c r="P87" s="142"/>
    </row>
    <row r="88" spans="1:16" ht="15.5" thickTop="1" thickBot="1" x14ac:dyDescent="0.4">
      <c r="A88" s="16"/>
      <c r="B88" s="52" t="s">
        <v>3</v>
      </c>
      <c r="C88" s="52"/>
      <c r="D88" s="53"/>
      <c r="E88" s="62"/>
      <c r="F88" s="63">
        <f>F11+F16+F21+F26+F31+F36+F41+F46+F51+F56+F61+F66+F71+F76+F81+F86</f>
        <v>0</v>
      </c>
      <c r="G88" s="138"/>
      <c r="H88" s="73"/>
      <c r="I88" s="73"/>
      <c r="J88" s="74">
        <f>J11+J16+J21+J26+J31+J36+J41+J46+J51+J56+J61+J66+J71+J76+J81+J86</f>
        <v>0</v>
      </c>
      <c r="K88" s="83"/>
      <c r="L88" s="84">
        <f>L11+L16+L21+L26+L31+L36+L41+L46+L51+L56+L61+L66+L71+L76+L81+L86</f>
        <v>0</v>
      </c>
      <c r="M88" s="93"/>
      <c r="N88" s="94">
        <f>N11+N16+N21+N26+N31+N36+N41+N46+N51+N56+N61+N66+N71+N76+N81+N86</f>
        <v>5300000</v>
      </c>
      <c r="O88" s="17">
        <f>O11+O16+O21+O26+O31+O36+O41+O46+O51+O56+O61+O66+O71+O76+O81+O86</f>
        <v>5850000</v>
      </c>
      <c r="P88" s="145"/>
    </row>
    <row r="89" spans="1:16" ht="15" thickTop="1" x14ac:dyDescent="0.35"/>
    <row r="90" spans="1:16" x14ac:dyDescent="0.35">
      <c r="L90" s="18"/>
      <c r="N90" s="18"/>
      <c r="O90" s="19"/>
      <c r="P90" s="146"/>
    </row>
    <row r="92" spans="1:16" x14ac:dyDescent="0.35">
      <c r="L92" s="18"/>
      <c r="N92" s="18"/>
      <c r="O92" s="19"/>
      <c r="P92" s="146"/>
    </row>
    <row r="93" spans="1:16" x14ac:dyDescent="0.35">
      <c r="C93" s="20"/>
    </row>
    <row r="94" spans="1:16" ht="15.5" x14ac:dyDescent="0.35">
      <c r="E94" s="21"/>
      <c r="O94" s="22"/>
      <c r="P94" s="147"/>
    </row>
  </sheetData>
  <mergeCells count="10">
    <mergeCell ref="K5:L5"/>
    <mergeCell ref="M5:N5"/>
    <mergeCell ref="O5:O6"/>
    <mergeCell ref="P5:P6"/>
    <mergeCell ref="A5:A6"/>
    <mergeCell ref="B5:B6"/>
    <mergeCell ref="C5:C6"/>
    <mergeCell ref="D5:D6"/>
    <mergeCell ref="E5:F5"/>
    <mergeCell ref="G5:J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71E9C-F768-4FEE-AD0D-25A791751415}">
  <dimension ref="A2:V94"/>
  <sheetViews>
    <sheetView zoomScale="85" zoomScaleNormal="85" workbookViewId="0">
      <pane ySplit="6" topLeftCell="A7" activePane="bottomLeft" state="frozen"/>
      <selection activeCell="J4" sqref="J4"/>
      <selection pane="bottomLeft" activeCell="B4" sqref="B4"/>
    </sheetView>
  </sheetViews>
  <sheetFormatPr defaultRowHeight="14.5" x14ac:dyDescent="0.35"/>
  <cols>
    <col min="1" max="1" width="13.90625" style="1" customWidth="1"/>
    <col min="2" max="2" width="39.6328125" style="1" customWidth="1"/>
    <col min="3" max="3" width="10.54296875" style="1" customWidth="1"/>
    <col min="4" max="4" width="6.453125" style="3" customWidth="1"/>
    <col min="5" max="5" width="8.90625" style="1" customWidth="1"/>
    <col min="6" max="6" width="12.453125" style="1" customWidth="1"/>
    <col min="7" max="7" width="7.26953125" style="20" customWidth="1"/>
    <col min="8" max="8" width="8.453125" style="1" customWidth="1"/>
    <col min="9" max="9" width="9" style="1" customWidth="1"/>
    <col min="10" max="10" width="10.453125" style="1" customWidth="1"/>
    <col min="11" max="11" width="7.54296875" style="1" customWidth="1"/>
    <col min="12" max="12" width="12.90625" style="1" customWidth="1"/>
    <col min="13" max="13" width="9.36328125" style="1" customWidth="1"/>
    <col min="14" max="14" width="12.90625" style="1" customWidth="1"/>
    <col min="15" max="15" width="16.36328125" style="1" customWidth="1"/>
    <col min="16" max="16" width="27.453125" style="140" customWidth="1"/>
    <col min="258" max="258" width="13.90625" customWidth="1"/>
    <col min="259" max="259" width="39.6328125" customWidth="1"/>
    <col min="260" max="260" width="15.6328125" customWidth="1"/>
    <col min="261" max="261" width="12.90625" customWidth="1"/>
    <col min="262" max="262" width="6.453125" customWidth="1"/>
    <col min="263" max="264" width="12.453125" customWidth="1"/>
    <col min="265" max="265" width="6.453125" customWidth="1"/>
    <col min="266" max="266" width="8.453125" customWidth="1"/>
    <col min="267" max="268" width="9" customWidth="1"/>
    <col min="269" max="269" width="7.54296875" customWidth="1"/>
    <col min="270" max="270" width="17.6328125" customWidth="1"/>
    <col min="271" max="271" width="16.36328125" customWidth="1"/>
    <col min="272" max="272" width="4.6328125" customWidth="1"/>
    <col min="514" max="514" width="13.90625" customWidth="1"/>
    <col min="515" max="515" width="39.6328125" customWidth="1"/>
    <col min="516" max="516" width="15.6328125" customWidth="1"/>
    <col min="517" max="517" width="12.90625" customWidth="1"/>
    <col min="518" max="518" width="6.453125" customWidth="1"/>
    <col min="519" max="520" width="12.453125" customWidth="1"/>
    <col min="521" max="521" width="6.453125" customWidth="1"/>
    <col min="522" max="522" width="8.453125" customWidth="1"/>
    <col min="523" max="524" width="9" customWidth="1"/>
    <col min="525" max="525" width="7.54296875" customWidth="1"/>
    <col min="526" max="526" width="17.6328125" customWidth="1"/>
    <col min="527" max="527" width="16.36328125" customWidth="1"/>
    <col min="528" max="528" width="4.6328125" customWidth="1"/>
    <col min="770" max="770" width="13.90625" customWidth="1"/>
    <col min="771" max="771" width="39.6328125" customWidth="1"/>
    <col min="772" max="772" width="15.6328125" customWidth="1"/>
    <col min="773" max="773" width="12.90625" customWidth="1"/>
    <col min="774" max="774" width="6.453125" customWidth="1"/>
    <col min="775" max="776" width="12.453125" customWidth="1"/>
    <col min="777" max="777" width="6.453125" customWidth="1"/>
    <col min="778" max="778" width="8.453125" customWidth="1"/>
    <col min="779" max="780" width="9" customWidth="1"/>
    <col min="781" max="781" width="7.54296875" customWidth="1"/>
    <col min="782" max="782" width="17.6328125" customWidth="1"/>
    <col min="783" max="783" width="16.36328125" customWidth="1"/>
    <col min="784" max="784" width="4.6328125" customWidth="1"/>
    <col min="1026" max="1026" width="13.90625" customWidth="1"/>
    <col min="1027" max="1027" width="39.6328125" customWidth="1"/>
    <col min="1028" max="1028" width="15.6328125" customWidth="1"/>
    <col min="1029" max="1029" width="12.90625" customWidth="1"/>
    <col min="1030" max="1030" width="6.453125" customWidth="1"/>
    <col min="1031" max="1032" width="12.453125" customWidth="1"/>
    <col min="1033" max="1033" width="6.453125" customWidth="1"/>
    <col min="1034" max="1034" width="8.453125" customWidth="1"/>
    <col min="1035" max="1036" width="9" customWidth="1"/>
    <col min="1037" max="1037" width="7.54296875" customWidth="1"/>
    <col min="1038" max="1038" width="17.6328125" customWidth="1"/>
    <col min="1039" max="1039" width="16.36328125" customWidth="1"/>
    <col min="1040" max="1040" width="4.6328125" customWidth="1"/>
    <col min="1282" max="1282" width="13.90625" customWidth="1"/>
    <col min="1283" max="1283" width="39.6328125" customWidth="1"/>
    <col min="1284" max="1284" width="15.6328125" customWidth="1"/>
    <col min="1285" max="1285" width="12.90625" customWidth="1"/>
    <col min="1286" max="1286" width="6.453125" customWidth="1"/>
    <col min="1287" max="1288" width="12.453125" customWidth="1"/>
    <col min="1289" max="1289" width="6.453125" customWidth="1"/>
    <col min="1290" max="1290" width="8.453125" customWidth="1"/>
    <col min="1291" max="1292" width="9" customWidth="1"/>
    <col min="1293" max="1293" width="7.54296875" customWidth="1"/>
    <col min="1294" max="1294" width="17.6328125" customWidth="1"/>
    <col min="1295" max="1295" width="16.36328125" customWidth="1"/>
    <col min="1296" max="1296" width="4.6328125" customWidth="1"/>
    <col min="1538" max="1538" width="13.90625" customWidth="1"/>
    <col min="1539" max="1539" width="39.6328125" customWidth="1"/>
    <col min="1540" max="1540" width="15.6328125" customWidth="1"/>
    <col min="1541" max="1541" width="12.90625" customWidth="1"/>
    <col min="1542" max="1542" width="6.453125" customWidth="1"/>
    <col min="1543" max="1544" width="12.453125" customWidth="1"/>
    <col min="1545" max="1545" width="6.453125" customWidth="1"/>
    <col min="1546" max="1546" width="8.453125" customWidth="1"/>
    <col min="1547" max="1548" width="9" customWidth="1"/>
    <col min="1549" max="1549" width="7.54296875" customWidth="1"/>
    <col min="1550" max="1550" width="17.6328125" customWidth="1"/>
    <col min="1551" max="1551" width="16.36328125" customWidth="1"/>
    <col min="1552" max="1552" width="4.6328125" customWidth="1"/>
    <col min="1794" max="1794" width="13.90625" customWidth="1"/>
    <col min="1795" max="1795" width="39.6328125" customWidth="1"/>
    <col min="1796" max="1796" width="15.6328125" customWidth="1"/>
    <col min="1797" max="1797" width="12.90625" customWidth="1"/>
    <col min="1798" max="1798" width="6.453125" customWidth="1"/>
    <col min="1799" max="1800" width="12.453125" customWidth="1"/>
    <col min="1801" max="1801" width="6.453125" customWidth="1"/>
    <col min="1802" max="1802" width="8.453125" customWidth="1"/>
    <col min="1803" max="1804" width="9" customWidth="1"/>
    <col min="1805" max="1805" width="7.54296875" customWidth="1"/>
    <col min="1806" max="1806" width="17.6328125" customWidth="1"/>
    <col min="1807" max="1807" width="16.36328125" customWidth="1"/>
    <col min="1808" max="1808" width="4.6328125" customWidth="1"/>
    <col min="2050" max="2050" width="13.90625" customWidth="1"/>
    <col min="2051" max="2051" width="39.6328125" customWidth="1"/>
    <col min="2052" max="2052" width="15.6328125" customWidth="1"/>
    <col min="2053" max="2053" width="12.90625" customWidth="1"/>
    <col min="2054" max="2054" width="6.453125" customWidth="1"/>
    <col min="2055" max="2056" width="12.453125" customWidth="1"/>
    <col min="2057" max="2057" width="6.453125" customWidth="1"/>
    <col min="2058" max="2058" width="8.453125" customWidth="1"/>
    <col min="2059" max="2060" width="9" customWidth="1"/>
    <col min="2061" max="2061" width="7.54296875" customWidth="1"/>
    <col min="2062" max="2062" width="17.6328125" customWidth="1"/>
    <col min="2063" max="2063" width="16.36328125" customWidth="1"/>
    <col min="2064" max="2064" width="4.6328125" customWidth="1"/>
    <col min="2306" max="2306" width="13.90625" customWidth="1"/>
    <col min="2307" max="2307" width="39.6328125" customWidth="1"/>
    <col min="2308" max="2308" width="15.6328125" customWidth="1"/>
    <col min="2309" max="2309" width="12.90625" customWidth="1"/>
    <col min="2310" max="2310" width="6.453125" customWidth="1"/>
    <col min="2311" max="2312" width="12.453125" customWidth="1"/>
    <col min="2313" max="2313" width="6.453125" customWidth="1"/>
    <col min="2314" max="2314" width="8.453125" customWidth="1"/>
    <col min="2315" max="2316" width="9" customWidth="1"/>
    <col min="2317" max="2317" width="7.54296875" customWidth="1"/>
    <col min="2318" max="2318" width="17.6328125" customWidth="1"/>
    <col min="2319" max="2319" width="16.36328125" customWidth="1"/>
    <col min="2320" max="2320" width="4.6328125" customWidth="1"/>
    <col min="2562" max="2562" width="13.90625" customWidth="1"/>
    <col min="2563" max="2563" width="39.6328125" customWidth="1"/>
    <col min="2564" max="2564" width="15.6328125" customWidth="1"/>
    <col min="2565" max="2565" width="12.90625" customWidth="1"/>
    <col min="2566" max="2566" width="6.453125" customWidth="1"/>
    <col min="2567" max="2568" width="12.453125" customWidth="1"/>
    <col min="2569" max="2569" width="6.453125" customWidth="1"/>
    <col min="2570" max="2570" width="8.453125" customWidth="1"/>
    <col min="2571" max="2572" width="9" customWidth="1"/>
    <col min="2573" max="2573" width="7.54296875" customWidth="1"/>
    <col min="2574" max="2574" width="17.6328125" customWidth="1"/>
    <col min="2575" max="2575" width="16.36328125" customWidth="1"/>
    <col min="2576" max="2576" width="4.6328125" customWidth="1"/>
    <col min="2818" max="2818" width="13.90625" customWidth="1"/>
    <col min="2819" max="2819" width="39.6328125" customWidth="1"/>
    <col min="2820" max="2820" width="15.6328125" customWidth="1"/>
    <col min="2821" max="2821" width="12.90625" customWidth="1"/>
    <col min="2822" max="2822" width="6.453125" customWidth="1"/>
    <col min="2823" max="2824" width="12.453125" customWidth="1"/>
    <col min="2825" max="2825" width="6.453125" customWidth="1"/>
    <col min="2826" max="2826" width="8.453125" customWidth="1"/>
    <col min="2827" max="2828" width="9" customWidth="1"/>
    <col min="2829" max="2829" width="7.54296875" customWidth="1"/>
    <col min="2830" max="2830" width="17.6328125" customWidth="1"/>
    <col min="2831" max="2831" width="16.36328125" customWidth="1"/>
    <col min="2832" max="2832" width="4.6328125" customWidth="1"/>
    <col min="3074" max="3074" width="13.90625" customWidth="1"/>
    <col min="3075" max="3075" width="39.6328125" customWidth="1"/>
    <col min="3076" max="3076" width="15.6328125" customWidth="1"/>
    <col min="3077" max="3077" width="12.90625" customWidth="1"/>
    <col min="3078" max="3078" width="6.453125" customWidth="1"/>
    <col min="3079" max="3080" width="12.453125" customWidth="1"/>
    <col min="3081" max="3081" width="6.453125" customWidth="1"/>
    <col min="3082" max="3082" width="8.453125" customWidth="1"/>
    <col min="3083" max="3084" width="9" customWidth="1"/>
    <col min="3085" max="3085" width="7.54296875" customWidth="1"/>
    <col min="3086" max="3086" width="17.6328125" customWidth="1"/>
    <col min="3087" max="3087" width="16.36328125" customWidth="1"/>
    <col min="3088" max="3088" width="4.6328125" customWidth="1"/>
    <col min="3330" max="3330" width="13.90625" customWidth="1"/>
    <col min="3331" max="3331" width="39.6328125" customWidth="1"/>
    <col min="3332" max="3332" width="15.6328125" customWidth="1"/>
    <col min="3333" max="3333" width="12.90625" customWidth="1"/>
    <col min="3334" max="3334" width="6.453125" customWidth="1"/>
    <col min="3335" max="3336" width="12.453125" customWidth="1"/>
    <col min="3337" max="3337" width="6.453125" customWidth="1"/>
    <col min="3338" max="3338" width="8.453125" customWidth="1"/>
    <col min="3339" max="3340" width="9" customWidth="1"/>
    <col min="3341" max="3341" width="7.54296875" customWidth="1"/>
    <col min="3342" max="3342" width="17.6328125" customWidth="1"/>
    <col min="3343" max="3343" width="16.36328125" customWidth="1"/>
    <col min="3344" max="3344" width="4.6328125" customWidth="1"/>
    <col min="3586" max="3586" width="13.90625" customWidth="1"/>
    <col min="3587" max="3587" width="39.6328125" customWidth="1"/>
    <col min="3588" max="3588" width="15.6328125" customWidth="1"/>
    <col min="3589" max="3589" width="12.90625" customWidth="1"/>
    <col min="3590" max="3590" width="6.453125" customWidth="1"/>
    <col min="3591" max="3592" width="12.453125" customWidth="1"/>
    <col min="3593" max="3593" width="6.453125" customWidth="1"/>
    <col min="3594" max="3594" width="8.453125" customWidth="1"/>
    <col min="3595" max="3596" width="9" customWidth="1"/>
    <col min="3597" max="3597" width="7.54296875" customWidth="1"/>
    <col min="3598" max="3598" width="17.6328125" customWidth="1"/>
    <col min="3599" max="3599" width="16.36328125" customWidth="1"/>
    <col min="3600" max="3600" width="4.6328125" customWidth="1"/>
    <col min="3842" max="3842" width="13.90625" customWidth="1"/>
    <col min="3843" max="3843" width="39.6328125" customWidth="1"/>
    <col min="3844" max="3844" width="15.6328125" customWidth="1"/>
    <col min="3845" max="3845" width="12.90625" customWidth="1"/>
    <col min="3846" max="3846" width="6.453125" customWidth="1"/>
    <col min="3847" max="3848" width="12.453125" customWidth="1"/>
    <col min="3849" max="3849" width="6.453125" customWidth="1"/>
    <col min="3850" max="3850" width="8.453125" customWidth="1"/>
    <col min="3851" max="3852" width="9" customWidth="1"/>
    <col min="3853" max="3853" width="7.54296875" customWidth="1"/>
    <col min="3854" max="3854" width="17.6328125" customWidth="1"/>
    <col min="3855" max="3855" width="16.36328125" customWidth="1"/>
    <col min="3856" max="3856" width="4.6328125" customWidth="1"/>
    <col min="4098" max="4098" width="13.90625" customWidth="1"/>
    <col min="4099" max="4099" width="39.6328125" customWidth="1"/>
    <col min="4100" max="4100" width="15.6328125" customWidth="1"/>
    <col min="4101" max="4101" width="12.90625" customWidth="1"/>
    <col min="4102" max="4102" width="6.453125" customWidth="1"/>
    <col min="4103" max="4104" width="12.453125" customWidth="1"/>
    <col min="4105" max="4105" width="6.453125" customWidth="1"/>
    <col min="4106" max="4106" width="8.453125" customWidth="1"/>
    <col min="4107" max="4108" width="9" customWidth="1"/>
    <col min="4109" max="4109" width="7.54296875" customWidth="1"/>
    <col min="4110" max="4110" width="17.6328125" customWidth="1"/>
    <col min="4111" max="4111" width="16.36328125" customWidth="1"/>
    <col min="4112" max="4112" width="4.6328125" customWidth="1"/>
    <col min="4354" max="4354" width="13.90625" customWidth="1"/>
    <col min="4355" max="4355" width="39.6328125" customWidth="1"/>
    <col min="4356" max="4356" width="15.6328125" customWidth="1"/>
    <col min="4357" max="4357" width="12.90625" customWidth="1"/>
    <col min="4358" max="4358" width="6.453125" customWidth="1"/>
    <col min="4359" max="4360" width="12.453125" customWidth="1"/>
    <col min="4361" max="4361" width="6.453125" customWidth="1"/>
    <col min="4362" max="4362" width="8.453125" customWidth="1"/>
    <col min="4363" max="4364" width="9" customWidth="1"/>
    <col min="4365" max="4365" width="7.54296875" customWidth="1"/>
    <col min="4366" max="4366" width="17.6328125" customWidth="1"/>
    <col min="4367" max="4367" width="16.36328125" customWidth="1"/>
    <col min="4368" max="4368" width="4.6328125" customWidth="1"/>
    <col min="4610" max="4610" width="13.90625" customWidth="1"/>
    <col min="4611" max="4611" width="39.6328125" customWidth="1"/>
    <col min="4612" max="4612" width="15.6328125" customWidth="1"/>
    <col min="4613" max="4613" width="12.90625" customWidth="1"/>
    <col min="4614" max="4614" width="6.453125" customWidth="1"/>
    <col min="4615" max="4616" width="12.453125" customWidth="1"/>
    <col min="4617" max="4617" width="6.453125" customWidth="1"/>
    <col min="4618" max="4618" width="8.453125" customWidth="1"/>
    <col min="4619" max="4620" width="9" customWidth="1"/>
    <col min="4621" max="4621" width="7.54296875" customWidth="1"/>
    <col min="4622" max="4622" width="17.6328125" customWidth="1"/>
    <col min="4623" max="4623" width="16.36328125" customWidth="1"/>
    <col min="4624" max="4624" width="4.6328125" customWidth="1"/>
    <col min="4866" max="4866" width="13.90625" customWidth="1"/>
    <col min="4867" max="4867" width="39.6328125" customWidth="1"/>
    <col min="4868" max="4868" width="15.6328125" customWidth="1"/>
    <col min="4869" max="4869" width="12.90625" customWidth="1"/>
    <col min="4870" max="4870" width="6.453125" customWidth="1"/>
    <col min="4871" max="4872" width="12.453125" customWidth="1"/>
    <col min="4873" max="4873" width="6.453125" customWidth="1"/>
    <col min="4874" max="4874" width="8.453125" customWidth="1"/>
    <col min="4875" max="4876" width="9" customWidth="1"/>
    <col min="4877" max="4877" width="7.54296875" customWidth="1"/>
    <col min="4878" max="4878" width="17.6328125" customWidth="1"/>
    <col min="4879" max="4879" width="16.36328125" customWidth="1"/>
    <col min="4880" max="4880" width="4.6328125" customWidth="1"/>
    <col min="5122" max="5122" width="13.90625" customWidth="1"/>
    <col min="5123" max="5123" width="39.6328125" customWidth="1"/>
    <col min="5124" max="5124" width="15.6328125" customWidth="1"/>
    <col min="5125" max="5125" width="12.90625" customWidth="1"/>
    <col min="5126" max="5126" width="6.453125" customWidth="1"/>
    <col min="5127" max="5128" width="12.453125" customWidth="1"/>
    <col min="5129" max="5129" width="6.453125" customWidth="1"/>
    <col min="5130" max="5130" width="8.453125" customWidth="1"/>
    <col min="5131" max="5132" width="9" customWidth="1"/>
    <col min="5133" max="5133" width="7.54296875" customWidth="1"/>
    <col min="5134" max="5134" width="17.6328125" customWidth="1"/>
    <col min="5135" max="5135" width="16.36328125" customWidth="1"/>
    <col min="5136" max="5136" width="4.6328125" customWidth="1"/>
    <col min="5378" max="5378" width="13.90625" customWidth="1"/>
    <col min="5379" max="5379" width="39.6328125" customWidth="1"/>
    <col min="5380" max="5380" width="15.6328125" customWidth="1"/>
    <col min="5381" max="5381" width="12.90625" customWidth="1"/>
    <col min="5382" max="5382" width="6.453125" customWidth="1"/>
    <col min="5383" max="5384" width="12.453125" customWidth="1"/>
    <col min="5385" max="5385" width="6.453125" customWidth="1"/>
    <col min="5386" max="5386" width="8.453125" customWidth="1"/>
    <col min="5387" max="5388" width="9" customWidth="1"/>
    <col min="5389" max="5389" width="7.54296875" customWidth="1"/>
    <col min="5390" max="5390" width="17.6328125" customWidth="1"/>
    <col min="5391" max="5391" width="16.36328125" customWidth="1"/>
    <col min="5392" max="5392" width="4.6328125" customWidth="1"/>
    <col min="5634" max="5634" width="13.90625" customWidth="1"/>
    <col min="5635" max="5635" width="39.6328125" customWidth="1"/>
    <col min="5636" max="5636" width="15.6328125" customWidth="1"/>
    <col min="5637" max="5637" width="12.90625" customWidth="1"/>
    <col min="5638" max="5638" width="6.453125" customWidth="1"/>
    <col min="5639" max="5640" width="12.453125" customWidth="1"/>
    <col min="5641" max="5641" width="6.453125" customWidth="1"/>
    <col min="5642" max="5642" width="8.453125" customWidth="1"/>
    <col min="5643" max="5644" width="9" customWidth="1"/>
    <col min="5645" max="5645" width="7.54296875" customWidth="1"/>
    <col min="5646" max="5646" width="17.6328125" customWidth="1"/>
    <col min="5647" max="5647" width="16.36328125" customWidth="1"/>
    <col min="5648" max="5648" width="4.6328125" customWidth="1"/>
    <col min="5890" max="5890" width="13.90625" customWidth="1"/>
    <col min="5891" max="5891" width="39.6328125" customWidth="1"/>
    <col min="5892" max="5892" width="15.6328125" customWidth="1"/>
    <col min="5893" max="5893" width="12.90625" customWidth="1"/>
    <col min="5894" max="5894" width="6.453125" customWidth="1"/>
    <col min="5895" max="5896" width="12.453125" customWidth="1"/>
    <col min="5897" max="5897" width="6.453125" customWidth="1"/>
    <col min="5898" max="5898" width="8.453125" customWidth="1"/>
    <col min="5899" max="5900" width="9" customWidth="1"/>
    <col min="5901" max="5901" width="7.54296875" customWidth="1"/>
    <col min="5902" max="5902" width="17.6328125" customWidth="1"/>
    <col min="5903" max="5903" width="16.36328125" customWidth="1"/>
    <col min="5904" max="5904" width="4.6328125" customWidth="1"/>
    <col min="6146" max="6146" width="13.90625" customWidth="1"/>
    <col min="6147" max="6147" width="39.6328125" customWidth="1"/>
    <col min="6148" max="6148" width="15.6328125" customWidth="1"/>
    <col min="6149" max="6149" width="12.90625" customWidth="1"/>
    <col min="6150" max="6150" width="6.453125" customWidth="1"/>
    <col min="6151" max="6152" width="12.453125" customWidth="1"/>
    <col min="6153" max="6153" width="6.453125" customWidth="1"/>
    <col min="6154" max="6154" width="8.453125" customWidth="1"/>
    <col min="6155" max="6156" width="9" customWidth="1"/>
    <col min="6157" max="6157" width="7.54296875" customWidth="1"/>
    <col min="6158" max="6158" width="17.6328125" customWidth="1"/>
    <col min="6159" max="6159" width="16.36328125" customWidth="1"/>
    <col min="6160" max="6160" width="4.6328125" customWidth="1"/>
    <col min="6402" max="6402" width="13.90625" customWidth="1"/>
    <col min="6403" max="6403" width="39.6328125" customWidth="1"/>
    <col min="6404" max="6404" width="15.6328125" customWidth="1"/>
    <col min="6405" max="6405" width="12.90625" customWidth="1"/>
    <col min="6406" max="6406" width="6.453125" customWidth="1"/>
    <col min="6407" max="6408" width="12.453125" customWidth="1"/>
    <col min="6409" max="6409" width="6.453125" customWidth="1"/>
    <col min="6410" max="6410" width="8.453125" customWidth="1"/>
    <col min="6411" max="6412" width="9" customWidth="1"/>
    <col min="6413" max="6413" width="7.54296875" customWidth="1"/>
    <col min="6414" max="6414" width="17.6328125" customWidth="1"/>
    <col min="6415" max="6415" width="16.36328125" customWidth="1"/>
    <col min="6416" max="6416" width="4.6328125" customWidth="1"/>
    <col min="6658" max="6658" width="13.90625" customWidth="1"/>
    <col min="6659" max="6659" width="39.6328125" customWidth="1"/>
    <col min="6660" max="6660" width="15.6328125" customWidth="1"/>
    <col min="6661" max="6661" width="12.90625" customWidth="1"/>
    <col min="6662" max="6662" width="6.453125" customWidth="1"/>
    <col min="6663" max="6664" width="12.453125" customWidth="1"/>
    <col min="6665" max="6665" width="6.453125" customWidth="1"/>
    <col min="6666" max="6666" width="8.453125" customWidth="1"/>
    <col min="6667" max="6668" width="9" customWidth="1"/>
    <col min="6669" max="6669" width="7.54296875" customWidth="1"/>
    <col min="6670" max="6670" width="17.6328125" customWidth="1"/>
    <col min="6671" max="6671" width="16.36328125" customWidth="1"/>
    <col min="6672" max="6672" width="4.6328125" customWidth="1"/>
    <col min="6914" max="6914" width="13.90625" customWidth="1"/>
    <col min="6915" max="6915" width="39.6328125" customWidth="1"/>
    <col min="6916" max="6916" width="15.6328125" customWidth="1"/>
    <col min="6917" max="6917" width="12.90625" customWidth="1"/>
    <col min="6918" max="6918" width="6.453125" customWidth="1"/>
    <col min="6919" max="6920" width="12.453125" customWidth="1"/>
    <col min="6921" max="6921" width="6.453125" customWidth="1"/>
    <col min="6922" max="6922" width="8.453125" customWidth="1"/>
    <col min="6923" max="6924" width="9" customWidth="1"/>
    <col min="6925" max="6925" width="7.54296875" customWidth="1"/>
    <col min="6926" max="6926" width="17.6328125" customWidth="1"/>
    <col min="6927" max="6927" width="16.36328125" customWidth="1"/>
    <col min="6928" max="6928" width="4.6328125" customWidth="1"/>
    <col min="7170" max="7170" width="13.90625" customWidth="1"/>
    <col min="7171" max="7171" width="39.6328125" customWidth="1"/>
    <col min="7172" max="7172" width="15.6328125" customWidth="1"/>
    <col min="7173" max="7173" width="12.90625" customWidth="1"/>
    <col min="7174" max="7174" width="6.453125" customWidth="1"/>
    <col min="7175" max="7176" width="12.453125" customWidth="1"/>
    <col min="7177" max="7177" width="6.453125" customWidth="1"/>
    <col min="7178" max="7178" width="8.453125" customWidth="1"/>
    <col min="7179" max="7180" width="9" customWidth="1"/>
    <col min="7181" max="7181" width="7.54296875" customWidth="1"/>
    <col min="7182" max="7182" width="17.6328125" customWidth="1"/>
    <col min="7183" max="7183" width="16.36328125" customWidth="1"/>
    <col min="7184" max="7184" width="4.6328125" customWidth="1"/>
    <col min="7426" max="7426" width="13.90625" customWidth="1"/>
    <col min="7427" max="7427" width="39.6328125" customWidth="1"/>
    <col min="7428" max="7428" width="15.6328125" customWidth="1"/>
    <col min="7429" max="7429" width="12.90625" customWidth="1"/>
    <col min="7430" max="7430" width="6.453125" customWidth="1"/>
    <col min="7431" max="7432" width="12.453125" customWidth="1"/>
    <col min="7433" max="7433" width="6.453125" customWidth="1"/>
    <col min="7434" max="7434" width="8.453125" customWidth="1"/>
    <col min="7435" max="7436" width="9" customWidth="1"/>
    <col min="7437" max="7437" width="7.54296875" customWidth="1"/>
    <col min="7438" max="7438" width="17.6328125" customWidth="1"/>
    <col min="7439" max="7439" width="16.36328125" customWidth="1"/>
    <col min="7440" max="7440" width="4.6328125" customWidth="1"/>
    <col min="7682" max="7682" width="13.90625" customWidth="1"/>
    <col min="7683" max="7683" width="39.6328125" customWidth="1"/>
    <col min="7684" max="7684" width="15.6328125" customWidth="1"/>
    <col min="7685" max="7685" width="12.90625" customWidth="1"/>
    <col min="7686" max="7686" width="6.453125" customWidth="1"/>
    <col min="7687" max="7688" width="12.453125" customWidth="1"/>
    <col min="7689" max="7689" width="6.453125" customWidth="1"/>
    <col min="7690" max="7690" width="8.453125" customWidth="1"/>
    <col min="7691" max="7692" width="9" customWidth="1"/>
    <col min="7693" max="7693" width="7.54296875" customWidth="1"/>
    <col min="7694" max="7694" width="17.6328125" customWidth="1"/>
    <col min="7695" max="7695" width="16.36328125" customWidth="1"/>
    <col min="7696" max="7696" width="4.6328125" customWidth="1"/>
    <col min="7938" max="7938" width="13.90625" customWidth="1"/>
    <col min="7939" max="7939" width="39.6328125" customWidth="1"/>
    <col min="7940" max="7940" width="15.6328125" customWidth="1"/>
    <col min="7941" max="7941" width="12.90625" customWidth="1"/>
    <col min="7942" max="7942" width="6.453125" customWidth="1"/>
    <col min="7943" max="7944" width="12.453125" customWidth="1"/>
    <col min="7945" max="7945" width="6.453125" customWidth="1"/>
    <col min="7946" max="7946" width="8.453125" customWidth="1"/>
    <col min="7947" max="7948" width="9" customWidth="1"/>
    <col min="7949" max="7949" width="7.54296875" customWidth="1"/>
    <col min="7950" max="7950" width="17.6328125" customWidth="1"/>
    <col min="7951" max="7951" width="16.36328125" customWidth="1"/>
    <col min="7952" max="7952" width="4.6328125" customWidth="1"/>
    <col min="8194" max="8194" width="13.90625" customWidth="1"/>
    <col min="8195" max="8195" width="39.6328125" customWidth="1"/>
    <col min="8196" max="8196" width="15.6328125" customWidth="1"/>
    <col min="8197" max="8197" width="12.90625" customWidth="1"/>
    <col min="8198" max="8198" width="6.453125" customWidth="1"/>
    <col min="8199" max="8200" width="12.453125" customWidth="1"/>
    <col min="8201" max="8201" width="6.453125" customWidth="1"/>
    <col min="8202" max="8202" width="8.453125" customWidth="1"/>
    <col min="8203" max="8204" width="9" customWidth="1"/>
    <col min="8205" max="8205" width="7.54296875" customWidth="1"/>
    <col min="8206" max="8206" width="17.6328125" customWidth="1"/>
    <col min="8207" max="8207" width="16.36328125" customWidth="1"/>
    <col min="8208" max="8208" width="4.6328125" customWidth="1"/>
    <col min="8450" max="8450" width="13.90625" customWidth="1"/>
    <col min="8451" max="8451" width="39.6328125" customWidth="1"/>
    <col min="8452" max="8452" width="15.6328125" customWidth="1"/>
    <col min="8453" max="8453" width="12.90625" customWidth="1"/>
    <col min="8454" max="8454" width="6.453125" customWidth="1"/>
    <col min="8455" max="8456" width="12.453125" customWidth="1"/>
    <col min="8457" max="8457" width="6.453125" customWidth="1"/>
    <col min="8458" max="8458" width="8.453125" customWidth="1"/>
    <col min="8459" max="8460" width="9" customWidth="1"/>
    <col min="8461" max="8461" width="7.54296875" customWidth="1"/>
    <col min="8462" max="8462" width="17.6328125" customWidth="1"/>
    <col min="8463" max="8463" width="16.36328125" customWidth="1"/>
    <col min="8464" max="8464" width="4.6328125" customWidth="1"/>
    <col min="8706" max="8706" width="13.90625" customWidth="1"/>
    <col min="8707" max="8707" width="39.6328125" customWidth="1"/>
    <col min="8708" max="8708" width="15.6328125" customWidth="1"/>
    <col min="8709" max="8709" width="12.90625" customWidth="1"/>
    <col min="8710" max="8710" width="6.453125" customWidth="1"/>
    <col min="8711" max="8712" width="12.453125" customWidth="1"/>
    <col min="8713" max="8713" width="6.453125" customWidth="1"/>
    <col min="8714" max="8714" width="8.453125" customWidth="1"/>
    <col min="8715" max="8716" width="9" customWidth="1"/>
    <col min="8717" max="8717" width="7.54296875" customWidth="1"/>
    <col min="8718" max="8718" width="17.6328125" customWidth="1"/>
    <col min="8719" max="8719" width="16.36328125" customWidth="1"/>
    <col min="8720" max="8720" width="4.6328125" customWidth="1"/>
    <col min="8962" max="8962" width="13.90625" customWidth="1"/>
    <col min="8963" max="8963" width="39.6328125" customWidth="1"/>
    <col min="8964" max="8964" width="15.6328125" customWidth="1"/>
    <col min="8965" max="8965" width="12.90625" customWidth="1"/>
    <col min="8966" max="8966" width="6.453125" customWidth="1"/>
    <col min="8967" max="8968" width="12.453125" customWidth="1"/>
    <col min="8969" max="8969" width="6.453125" customWidth="1"/>
    <col min="8970" max="8970" width="8.453125" customWidth="1"/>
    <col min="8971" max="8972" width="9" customWidth="1"/>
    <col min="8973" max="8973" width="7.54296875" customWidth="1"/>
    <col min="8974" max="8974" width="17.6328125" customWidth="1"/>
    <col min="8975" max="8975" width="16.36328125" customWidth="1"/>
    <col min="8976" max="8976" width="4.6328125" customWidth="1"/>
    <col min="9218" max="9218" width="13.90625" customWidth="1"/>
    <col min="9219" max="9219" width="39.6328125" customWidth="1"/>
    <col min="9220" max="9220" width="15.6328125" customWidth="1"/>
    <col min="9221" max="9221" width="12.90625" customWidth="1"/>
    <col min="9222" max="9222" width="6.453125" customWidth="1"/>
    <col min="9223" max="9224" width="12.453125" customWidth="1"/>
    <col min="9225" max="9225" width="6.453125" customWidth="1"/>
    <col min="9226" max="9226" width="8.453125" customWidth="1"/>
    <col min="9227" max="9228" width="9" customWidth="1"/>
    <col min="9229" max="9229" width="7.54296875" customWidth="1"/>
    <col min="9230" max="9230" width="17.6328125" customWidth="1"/>
    <col min="9231" max="9231" width="16.36328125" customWidth="1"/>
    <col min="9232" max="9232" width="4.6328125" customWidth="1"/>
    <col min="9474" max="9474" width="13.90625" customWidth="1"/>
    <col min="9475" max="9475" width="39.6328125" customWidth="1"/>
    <col min="9476" max="9476" width="15.6328125" customWidth="1"/>
    <col min="9477" max="9477" width="12.90625" customWidth="1"/>
    <col min="9478" max="9478" width="6.453125" customWidth="1"/>
    <col min="9479" max="9480" width="12.453125" customWidth="1"/>
    <col min="9481" max="9481" width="6.453125" customWidth="1"/>
    <col min="9482" max="9482" width="8.453125" customWidth="1"/>
    <col min="9483" max="9484" width="9" customWidth="1"/>
    <col min="9485" max="9485" width="7.54296875" customWidth="1"/>
    <col min="9486" max="9486" width="17.6328125" customWidth="1"/>
    <col min="9487" max="9487" width="16.36328125" customWidth="1"/>
    <col min="9488" max="9488" width="4.6328125" customWidth="1"/>
    <col min="9730" max="9730" width="13.90625" customWidth="1"/>
    <col min="9731" max="9731" width="39.6328125" customWidth="1"/>
    <col min="9732" max="9732" width="15.6328125" customWidth="1"/>
    <col min="9733" max="9733" width="12.90625" customWidth="1"/>
    <col min="9734" max="9734" width="6.453125" customWidth="1"/>
    <col min="9735" max="9736" width="12.453125" customWidth="1"/>
    <col min="9737" max="9737" width="6.453125" customWidth="1"/>
    <col min="9738" max="9738" width="8.453125" customWidth="1"/>
    <col min="9739" max="9740" width="9" customWidth="1"/>
    <col min="9741" max="9741" width="7.54296875" customWidth="1"/>
    <col min="9742" max="9742" width="17.6328125" customWidth="1"/>
    <col min="9743" max="9743" width="16.36328125" customWidth="1"/>
    <col min="9744" max="9744" width="4.6328125" customWidth="1"/>
    <col min="9986" max="9986" width="13.90625" customWidth="1"/>
    <col min="9987" max="9987" width="39.6328125" customWidth="1"/>
    <col min="9988" max="9988" width="15.6328125" customWidth="1"/>
    <col min="9989" max="9989" width="12.90625" customWidth="1"/>
    <col min="9990" max="9990" width="6.453125" customWidth="1"/>
    <col min="9991" max="9992" width="12.453125" customWidth="1"/>
    <col min="9993" max="9993" width="6.453125" customWidth="1"/>
    <col min="9994" max="9994" width="8.453125" customWidth="1"/>
    <col min="9995" max="9996" width="9" customWidth="1"/>
    <col min="9997" max="9997" width="7.54296875" customWidth="1"/>
    <col min="9998" max="9998" width="17.6328125" customWidth="1"/>
    <col min="9999" max="9999" width="16.36328125" customWidth="1"/>
    <col min="10000" max="10000" width="4.6328125" customWidth="1"/>
    <col min="10242" max="10242" width="13.90625" customWidth="1"/>
    <col min="10243" max="10243" width="39.6328125" customWidth="1"/>
    <col min="10244" max="10244" width="15.6328125" customWidth="1"/>
    <col min="10245" max="10245" width="12.90625" customWidth="1"/>
    <col min="10246" max="10246" width="6.453125" customWidth="1"/>
    <col min="10247" max="10248" width="12.453125" customWidth="1"/>
    <col min="10249" max="10249" width="6.453125" customWidth="1"/>
    <col min="10250" max="10250" width="8.453125" customWidth="1"/>
    <col min="10251" max="10252" width="9" customWidth="1"/>
    <col min="10253" max="10253" width="7.54296875" customWidth="1"/>
    <col min="10254" max="10254" width="17.6328125" customWidth="1"/>
    <col min="10255" max="10255" width="16.36328125" customWidth="1"/>
    <col min="10256" max="10256" width="4.6328125" customWidth="1"/>
    <col min="10498" max="10498" width="13.90625" customWidth="1"/>
    <col min="10499" max="10499" width="39.6328125" customWidth="1"/>
    <col min="10500" max="10500" width="15.6328125" customWidth="1"/>
    <col min="10501" max="10501" width="12.90625" customWidth="1"/>
    <col min="10502" max="10502" width="6.453125" customWidth="1"/>
    <col min="10503" max="10504" width="12.453125" customWidth="1"/>
    <col min="10505" max="10505" width="6.453125" customWidth="1"/>
    <col min="10506" max="10506" width="8.453125" customWidth="1"/>
    <col min="10507" max="10508" width="9" customWidth="1"/>
    <col min="10509" max="10509" width="7.54296875" customWidth="1"/>
    <col min="10510" max="10510" width="17.6328125" customWidth="1"/>
    <col min="10511" max="10511" width="16.36328125" customWidth="1"/>
    <col min="10512" max="10512" width="4.6328125" customWidth="1"/>
    <col min="10754" max="10754" width="13.90625" customWidth="1"/>
    <col min="10755" max="10755" width="39.6328125" customWidth="1"/>
    <col min="10756" max="10756" width="15.6328125" customWidth="1"/>
    <col min="10757" max="10757" width="12.90625" customWidth="1"/>
    <col min="10758" max="10758" width="6.453125" customWidth="1"/>
    <col min="10759" max="10760" width="12.453125" customWidth="1"/>
    <col min="10761" max="10761" width="6.453125" customWidth="1"/>
    <col min="10762" max="10762" width="8.453125" customWidth="1"/>
    <col min="10763" max="10764" width="9" customWidth="1"/>
    <col min="10765" max="10765" width="7.54296875" customWidth="1"/>
    <col min="10766" max="10766" width="17.6328125" customWidth="1"/>
    <col min="10767" max="10767" width="16.36328125" customWidth="1"/>
    <col min="10768" max="10768" width="4.6328125" customWidth="1"/>
    <col min="11010" max="11010" width="13.90625" customWidth="1"/>
    <col min="11011" max="11011" width="39.6328125" customWidth="1"/>
    <col min="11012" max="11012" width="15.6328125" customWidth="1"/>
    <col min="11013" max="11013" width="12.90625" customWidth="1"/>
    <col min="11014" max="11014" width="6.453125" customWidth="1"/>
    <col min="11015" max="11016" width="12.453125" customWidth="1"/>
    <col min="11017" max="11017" width="6.453125" customWidth="1"/>
    <col min="11018" max="11018" width="8.453125" customWidth="1"/>
    <col min="11019" max="11020" width="9" customWidth="1"/>
    <col min="11021" max="11021" width="7.54296875" customWidth="1"/>
    <col min="11022" max="11022" width="17.6328125" customWidth="1"/>
    <col min="11023" max="11023" width="16.36328125" customWidth="1"/>
    <col min="11024" max="11024" width="4.6328125" customWidth="1"/>
    <col min="11266" max="11266" width="13.90625" customWidth="1"/>
    <col min="11267" max="11267" width="39.6328125" customWidth="1"/>
    <col min="11268" max="11268" width="15.6328125" customWidth="1"/>
    <col min="11269" max="11269" width="12.90625" customWidth="1"/>
    <col min="11270" max="11270" width="6.453125" customWidth="1"/>
    <col min="11271" max="11272" width="12.453125" customWidth="1"/>
    <col min="11273" max="11273" width="6.453125" customWidth="1"/>
    <col min="11274" max="11274" width="8.453125" customWidth="1"/>
    <col min="11275" max="11276" width="9" customWidth="1"/>
    <col min="11277" max="11277" width="7.54296875" customWidth="1"/>
    <col min="11278" max="11278" width="17.6328125" customWidth="1"/>
    <col min="11279" max="11279" width="16.36328125" customWidth="1"/>
    <col min="11280" max="11280" width="4.6328125" customWidth="1"/>
    <col min="11522" max="11522" width="13.90625" customWidth="1"/>
    <col min="11523" max="11523" width="39.6328125" customWidth="1"/>
    <col min="11524" max="11524" width="15.6328125" customWidth="1"/>
    <col min="11525" max="11525" width="12.90625" customWidth="1"/>
    <col min="11526" max="11526" width="6.453125" customWidth="1"/>
    <col min="11527" max="11528" width="12.453125" customWidth="1"/>
    <col min="11529" max="11529" width="6.453125" customWidth="1"/>
    <col min="11530" max="11530" width="8.453125" customWidth="1"/>
    <col min="11531" max="11532" width="9" customWidth="1"/>
    <col min="11533" max="11533" width="7.54296875" customWidth="1"/>
    <col min="11534" max="11534" width="17.6328125" customWidth="1"/>
    <col min="11535" max="11535" width="16.36328125" customWidth="1"/>
    <col min="11536" max="11536" width="4.6328125" customWidth="1"/>
    <col min="11778" max="11778" width="13.90625" customWidth="1"/>
    <col min="11779" max="11779" width="39.6328125" customWidth="1"/>
    <col min="11780" max="11780" width="15.6328125" customWidth="1"/>
    <col min="11781" max="11781" width="12.90625" customWidth="1"/>
    <col min="11782" max="11782" width="6.453125" customWidth="1"/>
    <col min="11783" max="11784" width="12.453125" customWidth="1"/>
    <col min="11785" max="11785" width="6.453125" customWidth="1"/>
    <col min="11786" max="11786" width="8.453125" customWidth="1"/>
    <col min="11787" max="11788" width="9" customWidth="1"/>
    <col min="11789" max="11789" width="7.54296875" customWidth="1"/>
    <col min="11790" max="11790" width="17.6328125" customWidth="1"/>
    <col min="11791" max="11791" width="16.36328125" customWidth="1"/>
    <col min="11792" max="11792" width="4.6328125" customWidth="1"/>
    <col min="12034" max="12034" width="13.90625" customWidth="1"/>
    <col min="12035" max="12035" width="39.6328125" customWidth="1"/>
    <col min="12036" max="12036" width="15.6328125" customWidth="1"/>
    <col min="12037" max="12037" width="12.90625" customWidth="1"/>
    <col min="12038" max="12038" width="6.453125" customWidth="1"/>
    <col min="12039" max="12040" width="12.453125" customWidth="1"/>
    <col min="12041" max="12041" width="6.453125" customWidth="1"/>
    <col min="12042" max="12042" width="8.453125" customWidth="1"/>
    <col min="12043" max="12044" width="9" customWidth="1"/>
    <col min="12045" max="12045" width="7.54296875" customWidth="1"/>
    <col min="12046" max="12046" width="17.6328125" customWidth="1"/>
    <col min="12047" max="12047" width="16.36328125" customWidth="1"/>
    <col min="12048" max="12048" width="4.6328125" customWidth="1"/>
    <col min="12290" max="12290" width="13.90625" customWidth="1"/>
    <col min="12291" max="12291" width="39.6328125" customWidth="1"/>
    <col min="12292" max="12292" width="15.6328125" customWidth="1"/>
    <col min="12293" max="12293" width="12.90625" customWidth="1"/>
    <col min="12294" max="12294" width="6.453125" customWidth="1"/>
    <col min="12295" max="12296" width="12.453125" customWidth="1"/>
    <col min="12297" max="12297" width="6.453125" customWidth="1"/>
    <col min="12298" max="12298" width="8.453125" customWidth="1"/>
    <col min="12299" max="12300" width="9" customWidth="1"/>
    <col min="12301" max="12301" width="7.54296875" customWidth="1"/>
    <col min="12302" max="12302" width="17.6328125" customWidth="1"/>
    <col min="12303" max="12303" width="16.36328125" customWidth="1"/>
    <col min="12304" max="12304" width="4.6328125" customWidth="1"/>
    <col min="12546" max="12546" width="13.90625" customWidth="1"/>
    <col min="12547" max="12547" width="39.6328125" customWidth="1"/>
    <col min="12548" max="12548" width="15.6328125" customWidth="1"/>
    <col min="12549" max="12549" width="12.90625" customWidth="1"/>
    <col min="12550" max="12550" width="6.453125" customWidth="1"/>
    <col min="12551" max="12552" width="12.453125" customWidth="1"/>
    <col min="12553" max="12553" width="6.453125" customWidth="1"/>
    <col min="12554" max="12554" width="8.453125" customWidth="1"/>
    <col min="12555" max="12556" width="9" customWidth="1"/>
    <col min="12557" max="12557" width="7.54296875" customWidth="1"/>
    <col min="12558" max="12558" width="17.6328125" customWidth="1"/>
    <col min="12559" max="12559" width="16.36328125" customWidth="1"/>
    <col min="12560" max="12560" width="4.6328125" customWidth="1"/>
    <col min="12802" max="12802" width="13.90625" customWidth="1"/>
    <col min="12803" max="12803" width="39.6328125" customWidth="1"/>
    <col min="12804" max="12804" width="15.6328125" customWidth="1"/>
    <col min="12805" max="12805" width="12.90625" customWidth="1"/>
    <col min="12806" max="12806" width="6.453125" customWidth="1"/>
    <col min="12807" max="12808" width="12.453125" customWidth="1"/>
    <col min="12809" max="12809" width="6.453125" customWidth="1"/>
    <col min="12810" max="12810" width="8.453125" customWidth="1"/>
    <col min="12811" max="12812" width="9" customWidth="1"/>
    <col min="12813" max="12813" width="7.54296875" customWidth="1"/>
    <col min="12814" max="12814" width="17.6328125" customWidth="1"/>
    <col min="12815" max="12815" width="16.36328125" customWidth="1"/>
    <col min="12816" max="12816" width="4.6328125" customWidth="1"/>
    <col min="13058" max="13058" width="13.90625" customWidth="1"/>
    <col min="13059" max="13059" width="39.6328125" customWidth="1"/>
    <col min="13060" max="13060" width="15.6328125" customWidth="1"/>
    <col min="13061" max="13061" width="12.90625" customWidth="1"/>
    <col min="13062" max="13062" width="6.453125" customWidth="1"/>
    <col min="13063" max="13064" width="12.453125" customWidth="1"/>
    <col min="13065" max="13065" width="6.453125" customWidth="1"/>
    <col min="13066" max="13066" width="8.453125" customWidth="1"/>
    <col min="13067" max="13068" width="9" customWidth="1"/>
    <col min="13069" max="13069" width="7.54296875" customWidth="1"/>
    <col min="13070" max="13070" width="17.6328125" customWidth="1"/>
    <col min="13071" max="13071" width="16.36328125" customWidth="1"/>
    <col min="13072" max="13072" width="4.6328125" customWidth="1"/>
    <col min="13314" max="13314" width="13.90625" customWidth="1"/>
    <col min="13315" max="13315" width="39.6328125" customWidth="1"/>
    <col min="13316" max="13316" width="15.6328125" customWidth="1"/>
    <col min="13317" max="13317" width="12.90625" customWidth="1"/>
    <col min="13318" max="13318" width="6.453125" customWidth="1"/>
    <col min="13319" max="13320" width="12.453125" customWidth="1"/>
    <col min="13321" max="13321" width="6.453125" customWidth="1"/>
    <col min="13322" max="13322" width="8.453125" customWidth="1"/>
    <col min="13323" max="13324" width="9" customWidth="1"/>
    <col min="13325" max="13325" width="7.54296875" customWidth="1"/>
    <col min="13326" max="13326" width="17.6328125" customWidth="1"/>
    <col min="13327" max="13327" width="16.36328125" customWidth="1"/>
    <col min="13328" max="13328" width="4.6328125" customWidth="1"/>
    <col min="13570" max="13570" width="13.90625" customWidth="1"/>
    <col min="13571" max="13571" width="39.6328125" customWidth="1"/>
    <col min="13572" max="13572" width="15.6328125" customWidth="1"/>
    <col min="13573" max="13573" width="12.90625" customWidth="1"/>
    <col min="13574" max="13574" width="6.453125" customWidth="1"/>
    <col min="13575" max="13576" width="12.453125" customWidth="1"/>
    <col min="13577" max="13577" width="6.453125" customWidth="1"/>
    <col min="13578" max="13578" width="8.453125" customWidth="1"/>
    <col min="13579" max="13580" width="9" customWidth="1"/>
    <col min="13581" max="13581" width="7.54296875" customWidth="1"/>
    <col min="13582" max="13582" width="17.6328125" customWidth="1"/>
    <col min="13583" max="13583" width="16.36328125" customWidth="1"/>
    <col min="13584" max="13584" width="4.6328125" customWidth="1"/>
    <col min="13826" max="13826" width="13.90625" customWidth="1"/>
    <col min="13827" max="13827" width="39.6328125" customWidth="1"/>
    <col min="13828" max="13828" width="15.6328125" customWidth="1"/>
    <col min="13829" max="13829" width="12.90625" customWidth="1"/>
    <col min="13830" max="13830" width="6.453125" customWidth="1"/>
    <col min="13831" max="13832" width="12.453125" customWidth="1"/>
    <col min="13833" max="13833" width="6.453125" customWidth="1"/>
    <col min="13834" max="13834" width="8.453125" customWidth="1"/>
    <col min="13835" max="13836" width="9" customWidth="1"/>
    <col min="13837" max="13837" width="7.54296875" customWidth="1"/>
    <col min="13838" max="13838" width="17.6328125" customWidth="1"/>
    <col min="13839" max="13839" width="16.36328125" customWidth="1"/>
    <col min="13840" max="13840" width="4.6328125" customWidth="1"/>
    <col min="14082" max="14082" width="13.90625" customWidth="1"/>
    <col min="14083" max="14083" width="39.6328125" customWidth="1"/>
    <col min="14084" max="14084" width="15.6328125" customWidth="1"/>
    <col min="14085" max="14085" width="12.90625" customWidth="1"/>
    <col min="14086" max="14086" width="6.453125" customWidth="1"/>
    <col min="14087" max="14088" width="12.453125" customWidth="1"/>
    <col min="14089" max="14089" width="6.453125" customWidth="1"/>
    <col min="14090" max="14090" width="8.453125" customWidth="1"/>
    <col min="14091" max="14092" width="9" customWidth="1"/>
    <col min="14093" max="14093" width="7.54296875" customWidth="1"/>
    <col min="14094" max="14094" width="17.6328125" customWidth="1"/>
    <col min="14095" max="14095" width="16.36328125" customWidth="1"/>
    <col min="14096" max="14096" width="4.6328125" customWidth="1"/>
    <col min="14338" max="14338" width="13.90625" customWidth="1"/>
    <col min="14339" max="14339" width="39.6328125" customWidth="1"/>
    <col min="14340" max="14340" width="15.6328125" customWidth="1"/>
    <col min="14341" max="14341" width="12.90625" customWidth="1"/>
    <col min="14342" max="14342" width="6.453125" customWidth="1"/>
    <col min="14343" max="14344" width="12.453125" customWidth="1"/>
    <col min="14345" max="14345" width="6.453125" customWidth="1"/>
    <col min="14346" max="14346" width="8.453125" customWidth="1"/>
    <col min="14347" max="14348" width="9" customWidth="1"/>
    <col min="14349" max="14349" width="7.54296875" customWidth="1"/>
    <col min="14350" max="14350" width="17.6328125" customWidth="1"/>
    <col min="14351" max="14351" width="16.36328125" customWidth="1"/>
    <col min="14352" max="14352" width="4.6328125" customWidth="1"/>
    <col min="14594" max="14594" width="13.90625" customWidth="1"/>
    <col min="14595" max="14595" width="39.6328125" customWidth="1"/>
    <col min="14596" max="14596" width="15.6328125" customWidth="1"/>
    <col min="14597" max="14597" width="12.90625" customWidth="1"/>
    <col min="14598" max="14598" width="6.453125" customWidth="1"/>
    <col min="14599" max="14600" width="12.453125" customWidth="1"/>
    <col min="14601" max="14601" width="6.453125" customWidth="1"/>
    <col min="14602" max="14602" width="8.453125" customWidth="1"/>
    <col min="14603" max="14604" width="9" customWidth="1"/>
    <col min="14605" max="14605" width="7.54296875" customWidth="1"/>
    <col min="14606" max="14606" width="17.6328125" customWidth="1"/>
    <col min="14607" max="14607" width="16.36328125" customWidth="1"/>
    <col min="14608" max="14608" width="4.6328125" customWidth="1"/>
    <col min="14850" max="14850" width="13.90625" customWidth="1"/>
    <col min="14851" max="14851" width="39.6328125" customWidth="1"/>
    <col min="14852" max="14852" width="15.6328125" customWidth="1"/>
    <col min="14853" max="14853" width="12.90625" customWidth="1"/>
    <col min="14854" max="14854" width="6.453125" customWidth="1"/>
    <col min="14855" max="14856" width="12.453125" customWidth="1"/>
    <col min="14857" max="14857" width="6.453125" customWidth="1"/>
    <col min="14858" max="14858" width="8.453125" customWidth="1"/>
    <col min="14859" max="14860" width="9" customWidth="1"/>
    <col min="14861" max="14861" width="7.54296875" customWidth="1"/>
    <col min="14862" max="14862" width="17.6328125" customWidth="1"/>
    <col min="14863" max="14863" width="16.36328125" customWidth="1"/>
    <col min="14864" max="14864" width="4.6328125" customWidth="1"/>
    <col min="15106" max="15106" width="13.90625" customWidth="1"/>
    <col min="15107" max="15107" width="39.6328125" customWidth="1"/>
    <col min="15108" max="15108" width="15.6328125" customWidth="1"/>
    <col min="15109" max="15109" width="12.90625" customWidth="1"/>
    <col min="15110" max="15110" width="6.453125" customWidth="1"/>
    <col min="15111" max="15112" width="12.453125" customWidth="1"/>
    <col min="15113" max="15113" width="6.453125" customWidth="1"/>
    <col min="15114" max="15114" width="8.453125" customWidth="1"/>
    <col min="15115" max="15116" width="9" customWidth="1"/>
    <col min="15117" max="15117" width="7.54296875" customWidth="1"/>
    <col min="15118" max="15118" width="17.6328125" customWidth="1"/>
    <col min="15119" max="15119" width="16.36328125" customWidth="1"/>
    <col min="15120" max="15120" width="4.6328125" customWidth="1"/>
    <col min="15362" max="15362" width="13.90625" customWidth="1"/>
    <col min="15363" max="15363" width="39.6328125" customWidth="1"/>
    <col min="15364" max="15364" width="15.6328125" customWidth="1"/>
    <col min="15365" max="15365" width="12.90625" customWidth="1"/>
    <col min="15366" max="15366" width="6.453125" customWidth="1"/>
    <col min="15367" max="15368" width="12.453125" customWidth="1"/>
    <col min="15369" max="15369" width="6.453125" customWidth="1"/>
    <col min="15370" max="15370" width="8.453125" customWidth="1"/>
    <col min="15371" max="15372" width="9" customWidth="1"/>
    <col min="15373" max="15373" width="7.54296875" customWidth="1"/>
    <col min="15374" max="15374" width="17.6328125" customWidth="1"/>
    <col min="15375" max="15375" width="16.36328125" customWidth="1"/>
    <col min="15376" max="15376" width="4.6328125" customWidth="1"/>
    <col min="15618" max="15618" width="13.90625" customWidth="1"/>
    <col min="15619" max="15619" width="39.6328125" customWidth="1"/>
    <col min="15620" max="15620" width="15.6328125" customWidth="1"/>
    <col min="15621" max="15621" width="12.90625" customWidth="1"/>
    <col min="15622" max="15622" width="6.453125" customWidth="1"/>
    <col min="15623" max="15624" width="12.453125" customWidth="1"/>
    <col min="15625" max="15625" width="6.453125" customWidth="1"/>
    <col min="15626" max="15626" width="8.453125" customWidth="1"/>
    <col min="15627" max="15628" width="9" customWidth="1"/>
    <col min="15629" max="15629" width="7.54296875" customWidth="1"/>
    <col min="15630" max="15630" width="17.6328125" customWidth="1"/>
    <col min="15631" max="15631" width="16.36328125" customWidth="1"/>
    <col min="15632" max="15632" width="4.6328125" customWidth="1"/>
    <col min="15874" max="15874" width="13.90625" customWidth="1"/>
    <col min="15875" max="15875" width="39.6328125" customWidth="1"/>
    <col min="15876" max="15876" width="15.6328125" customWidth="1"/>
    <col min="15877" max="15877" width="12.90625" customWidth="1"/>
    <col min="15878" max="15878" width="6.453125" customWidth="1"/>
    <col min="15879" max="15880" width="12.453125" customWidth="1"/>
    <col min="15881" max="15881" width="6.453125" customWidth="1"/>
    <col min="15882" max="15882" width="8.453125" customWidth="1"/>
    <col min="15883" max="15884" width="9" customWidth="1"/>
    <col min="15885" max="15885" width="7.54296875" customWidth="1"/>
    <col min="15886" max="15886" width="17.6328125" customWidth="1"/>
    <col min="15887" max="15887" width="16.36328125" customWidth="1"/>
    <col min="15888" max="15888" width="4.6328125" customWidth="1"/>
    <col min="16130" max="16130" width="13.90625" customWidth="1"/>
    <col min="16131" max="16131" width="39.6328125" customWidth="1"/>
    <col min="16132" max="16132" width="15.6328125" customWidth="1"/>
    <col min="16133" max="16133" width="12.90625" customWidth="1"/>
    <col min="16134" max="16134" width="6.453125" customWidth="1"/>
    <col min="16135" max="16136" width="12.453125" customWidth="1"/>
    <col min="16137" max="16137" width="6.453125" customWidth="1"/>
    <col min="16138" max="16138" width="8.453125" customWidth="1"/>
    <col min="16139" max="16140" width="9" customWidth="1"/>
    <col min="16141" max="16141" width="7.54296875" customWidth="1"/>
    <col min="16142" max="16142" width="17.6328125" customWidth="1"/>
    <col min="16143" max="16143" width="16.36328125" customWidth="1"/>
    <col min="16144" max="16144" width="4.6328125" customWidth="1"/>
  </cols>
  <sheetData>
    <row r="2" spans="1:22" x14ac:dyDescent="0.35">
      <c r="B2" s="102" t="s">
        <v>133</v>
      </c>
      <c r="C2" s="101" t="s">
        <v>77</v>
      </c>
      <c r="D2" s="103">
        <v>4</v>
      </c>
    </row>
    <row r="3" spans="1:22" x14ac:dyDescent="0.35">
      <c r="A3" s="101"/>
      <c r="B3" s="2"/>
      <c r="C3" s="101" t="s">
        <v>78</v>
      </c>
      <c r="D3" s="103" t="str">
        <f>Summary!C11</f>
        <v>Storage Canopy</v>
      </c>
    </row>
    <row r="4" spans="1:22" ht="15" thickBot="1" x14ac:dyDescent="0.4">
      <c r="O4" s="4"/>
      <c r="P4" s="141"/>
      <c r="Q4" s="5"/>
      <c r="V4" s="6"/>
    </row>
    <row r="5" spans="1:22" ht="15.5" thickTop="1" thickBot="1" x14ac:dyDescent="0.4">
      <c r="A5" s="121" t="s">
        <v>74</v>
      </c>
      <c r="B5" s="119" t="s">
        <v>80</v>
      </c>
      <c r="C5" s="119" t="s">
        <v>4</v>
      </c>
      <c r="D5" s="119" t="s">
        <v>5</v>
      </c>
      <c r="E5" s="128" t="s">
        <v>1</v>
      </c>
      <c r="F5" s="129"/>
      <c r="G5" s="125" t="s">
        <v>2</v>
      </c>
      <c r="H5" s="126"/>
      <c r="I5" s="126"/>
      <c r="J5" s="127"/>
      <c r="K5" s="123" t="s">
        <v>84</v>
      </c>
      <c r="L5" s="124"/>
      <c r="M5" s="130" t="s">
        <v>75</v>
      </c>
      <c r="N5" s="131"/>
      <c r="O5" s="119" t="s">
        <v>3</v>
      </c>
      <c r="P5" s="119" t="s">
        <v>112</v>
      </c>
      <c r="Q5" s="5"/>
    </row>
    <row r="6" spans="1:22" ht="31" customHeight="1" thickTop="1" thickBot="1" x14ac:dyDescent="0.4">
      <c r="A6" s="122"/>
      <c r="B6" s="120"/>
      <c r="C6" s="120"/>
      <c r="D6" s="120"/>
      <c r="E6" s="54" t="s">
        <v>65</v>
      </c>
      <c r="F6" s="54" t="s">
        <v>66</v>
      </c>
      <c r="G6" s="133" t="s">
        <v>67</v>
      </c>
      <c r="H6" s="64" t="s">
        <v>68</v>
      </c>
      <c r="I6" s="64" t="s">
        <v>69</v>
      </c>
      <c r="J6" s="64" t="s">
        <v>70</v>
      </c>
      <c r="K6" s="75" t="s">
        <v>65</v>
      </c>
      <c r="L6" s="75" t="s">
        <v>71</v>
      </c>
      <c r="M6" s="85" t="s">
        <v>65</v>
      </c>
      <c r="N6" s="85" t="s">
        <v>76</v>
      </c>
      <c r="O6" s="120"/>
      <c r="P6" s="120"/>
      <c r="Q6" s="9"/>
      <c r="R6" s="10"/>
      <c r="S6" s="10"/>
      <c r="T6" s="10"/>
    </row>
    <row r="7" spans="1:22" ht="15" thickTop="1" x14ac:dyDescent="0.35">
      <c r="A7" s="7"/>
      <c r="B7" s="7"/>
      <c r="C7" s="7"/>
      <c r="D7" s="8"/>
      <c r="E7" s="55"/>
      <c r="F7" s="56"/>
      <c r="G7" s="134"/>
      <c r="H7" s="65"/>
      <c r="I7" s="65"/>
      <c r="J7" s="66"/>
      <c r="K7" s="76"/>
      <c r="L7" s="77"/>
      <c r="M7" s="86"/>
      <c r="N7" s="87"/>
      <c r="O7" s="11"/>
      <c r="P7" s="142"/>
      <c r="Q7" s="6"/>
    </row>
    <row r="8" spans="1:22" x14ac:dyDescent="0.35">
      <c r="A8" s="48" t="s">
        <v>72</v>
      </c>
      <c r="B8" s="48" t="s">
        <v>73</v>
      </c>
      <c r="C8" s="43"/>
      <c r="D8" s="44"/>
      <c r="E8" s="57"/>
      <c r="F8" s="58"/>
      <c r="G8" s="135"/>
      <c r="H8" s="67"/>
      <c r="I8" s="67"/>
      <c r="J8" s="68"/>
      <c r="K8" s="78"/>
      <c r="L8" s="79"/>
      <c r="M8" s="88"/>
      <c r="N8" s="89"/>
      <c r="O8" s="45"/>
      <c r="P8" s="143"/>
      <c r="Q8" s="6"/>
    </row>
    <row r="9" spans="1:22" x14ac:dyDescent="0.35">
      <c r="A9" s="7"/>
      <c r="B9" s="7"/>
      <c r="D9" s="8"/>
      <c r="E9" s="59"/>
      <c r="F9" s="56">
        <f>E9*C9</f>
        <v>0</v>
      </c>
      <c r="G9" s="134"/>
      <c r="H9" s="65"/>
      <c r="I9" s="69"/>
      <c r="J9" s="66">
        <f>I9*H9</f>
        <v>0</v>
      </c>
      <c r="K9" s="76"/>
      <c r="L9" s="80">
        <f>K9*C9</f>
        <v>0</v>
      </c>
      <c r="M9" s="86"/>
      <c r="N9" s="90">
        <f>M9*C9</f>
        <v>0</v>
      </c>
      <c r="O9" s="11">
        <f>F9+J9+L9+N9</f>
        <v>0</v>
      </c>
      <c r="P9" s="142"/>
      <c r="Q9" s="6"/>
    </row>
    <row r="10" spans="1:22" x14ac:dyDescent="0.35">
      <c r="A10" s="12"/>
      <c r="B10" s="7"/>
      <c r="D10" s="8"/>
      <c r="E10" s="59"/>
      <c r="F10" s="56">
        <f>E10*C10</f>
        <v>0</v>
      </c>
      <c r="G10" s="134"/>
      <c r="H10" s="65"/>
      <c r="I10" s="69"/>
      <c r="J10" s="66">
        <f>I10*H10</f>
        <v>0</v>
      </c>
      <c r="K10" s="76"/>
      <c r="L10" s="80">
        <f>K10*C10</f>
        <v>0</v>
      </c>
      <c r="M10" s="86"/>
      <c r="N10" s="90">
        <f>M10*C10</f>
        <v>0</v>
      </c>
      <c r="O10" s="11">
        <f>F10+J10+L10+N10</f>
        <v>0</v>
      </c>
      <c r="P10" s="142"/>
      <c r="Q10" s="13"/>
    </row>
    <row r="11" spans="1:22" x14ac:dyDescent="0.35">
      <c r="A11" s="47"/>
      <c r="B11" s="46"/>
      <c r="C11" s="49" t="s">
        <v>12</v>
      </c>
      <c r="D11" s="50"/>
      <c r="E11" s="60"/>
      <c r="F11" s="61">
        <f>SUM(F9:F10)</f>
        <v>0</v>
      </c>
      <c r="G11" s="136"/>
      <c r="H11" s="70"/>
      <c r="I11" s="71"/>
      <c r="J11" s="72">
        <f>SUM(J9:J10)</f>
        <v>0</v>
      </c>
      <c r="K11" s="81"/>
      <c r="L11" s="82">
        <f>SUM(L9:L10)</f>
        <v>0</v>
      </c>
      <c r="M11" s="139"/>
      <c r="N11" s="92">
        <f>SUM(N9:N10)</f>
        <v>0</v>
      </c>
      <c r="O11" s="51">
        <f>SUM(O9:O10)</f>
        <v>0</v>
      </c>
      <c r="P11" s="144" t="s">
        <v>114</v>
      </c>
    </row>
    <row r="12" spans="1:22" x14ac:dyDescent="0.35">
      <c r="A12" s="12"/>
      <c r="B12" s="7"/>
      <c r="C12" s="7"/>
      <c r="D12" s="8"/>
      <c r="E12" s="55"/>
      <c r="F12" s="56"/>
      <c r="G12" s="134"/>
      <c r="H12" s="65"/>
      <c r="I12" s="69"/>
      <c r="J12" s="66"/>
      <c r="K12" s="76"/>
      <c r="L12" s="80"/>
      <c r="M12" s="86"/>
      <c r="N12" s="90"/>
      <c r="O12" s="11"/>
      <c r="P12" s="142"/>
    </row>
    <row r="13" spans="1:22" x14ac:dyDescent="0.35">
      <c r="A13" s="48" t="s">
        <v>6</v>
      </c>
      <c r="B13" s="48" t="s">
        <v>7</v>
      </c>
      <c r="C13" s="43"/>
      <c r="D13" s="44"/>
      <c r="E13" s="57"/>
      <c r="F13" s="58"/>
      <c r="G13" s="135"/>
      <c r="H13" s="67"/>
      <c r="I13" s="67"/>
      <c r="J13" s="68"/>
      <c r="K13" s="78"/>
      <c r="L13" s="79"/>
      <c r="M13" s="88"/>
      <c r="N13" s="89"/>
      <c r="O13" s="45"/>
      <c r="P13" s="143"/>
      <c r="Q13" s="6"/>
    </row>
    <row r="14" spans="1:22" x14ac:dyDescent="0.35">
      <c r="A14" s="12"/>
      <c r="B14" s="2"/>
      <c r="C14" s="7"/>
      <c r="D14" s="8"/>
      <c r="E14" s="59"/>
      <c r="F14" s="56">
        <f>E14*C14</f>
        <v>0</v>
      </c>
      <c r="G14" s="134"/>
      <c r="H14" s="65">
        <f>G14*C14</f>
        <v>0</v>
      </c>
      <c r="I14" s="69"/>
      <c r="J14" s="66">
        <f>I14*H14</f>
        <v>0</v>
      </c>
      <c r="K14" s="76"/>
      <c r="L14" s="80">
        <f>K14*C14</f>
        <v>0</v>
      </c>
      <c r="M14" s="86"/>
      <c r="N14" s="90">
        <f>M14*C14</f>
        <v>0</v>
      </c>
      <c r="O14" s="11">
        <f>F14+J14+L14+N14</f>
        <v>0</v>
      </c>
      <c r="P14" s="142"/>
      <c r="Q14" s="13"/>
    </row>
    <row r="15" spans="1:22" x14ac:dyDescent="0.35">
      <c r="A15" s="12"/>
      <c r="B15" s="2"/>
      <c r="C15" s="7"/>
      <c r="D15" s="8"/>
      <c r="E15" s="59"/>
      <c r="F15" s="56">
        <f>E15*C15</f>
        <v>0</v>
      </c>
      <c r="G15" s="134"/>
      <c r="H15" s="65">
        <f>G15*C15</f>
        <v>0</v>
      </c>
      <c r="I15" s="69"/>
      <c r="J15" s="66">
        <f>I15*H15</f>
        <v>0</v>
      </c>
      <c r="K15" s="76"/>
      <c r="L15" s="80">
        <f>K15*C15</f>
        <v>0</v>
      </c>
      <c r="M15" s="86"/>
      <c r="N15" s="90">
        <f>M15*C15</f>
        <v>0</v>
      </c>
      <c r="O15" s="11">
        <f>F15+J15+L15+N15</f>
        <v>0</v>
      </c>
      <c r="P15" s="142"/>
      <c r="Q15" s="13"/>
    </row>
    <row r="16" spans="1:22" x14ac:dyDescent="0.35">
      <c r="A16" s="47"/>
      <c r="B16" s="46"/>
      <c r="C16" s="49" t="s">
        <v>12</v>
      </c>
      <c r="D16" s="50"/>
      <c r="E16" s="60"/>
      <c r="F16" s="61">
        <f>SUM(F14:F15)</f>
        <v>0</v>
      </c>
      <c r="G16" s="136"/>
      <c r="H16" s="70"/>
      <c r="I16" s="71"/>
      <c r="J16" s="72">
        <f>SUM(J14:J15)</f>
        <v>0</v>
      </c>
      <c r="K16" s="81"/>
      <c r="L16" s="82">
        <f>SUM(L14:L15)</f>
        <v>0</v>
      </c>
      <c r="M16" s="139"/>
      <c r="N16" s="92">
        <f>SUM(N14:N15)</f>
        <v>0</v>
      </c>
      <c r="O16" s="51">
        <f>SUM(O14:O15)</f>
        <v>0</v>
      </c>
      <c r="P16" s="144"/>
    </row>
    <row r="17" spans="1:17" x14ac:dyDescent="0.35">
      <c r="A17" s="12"/>
      <c r="B17" s="7"/>
      <c r="C17" s="7"/>
      <c r="D17" s="8"/>
      <c r="E17" s="55"/>
      <c r="F17" s="56"/>
      <c r="G17" s="134"/>
      <c r="H17" s="65"/>
      <c r="I17" s="69"/>
      <c r="J17" s="66"/>
      <c r="K17" s="76"/>
      <c r="L17" s="80"/>
      <c r="M17" s="86"/>
      <c r="N17" s="90"/>
      <c r="O17" s="11"/>
      <c r="P17" s="142"/>
    </row>
    <row r="18" spans="1:17" x14ac:dyDescent="0.35">
      <c r="A18" s="95" t="s">
        <v>13</v>
      </c>
      <c r="B18" s="48" t="s">
        <v>14</v>
      </c>
      <c r="C18" s="43"/>
      <c r="D18" s="44"/>
      <c r="E18" s="57"/>
      <c r="F18" s="58"/>
      <c r="G18" s="135"/>
      <c r="H18" s="67"/>
      <c r="I18" s="96"/>
      <c r="J18" s="68"/>
      <c r="K18" s="78"/>
      <c r="L18" s="97"/>
      <c r="M18" s="88"/>
      <c r="N18" s="98"/>
      <c r="O18" s="45"/>
      <c r="P18" s="143"/>
    </row>
    <row r="19" spans="1:17" x14ac:dyDescent="0.35">
      <c r="A19" s="12"/>
      <c r="B19" s="14" t="s">
        <v>126</v>
      </c>
      <c r="C19" s="1">
        <v>500</v>
      </c>
      <c r="D19" s="8" t="s">
        <v>11</v>
      </c>
      <c r="E19" s="59"/>
      <c r="F19" s="56">
        <f t="shared" ref="F19:F20" si="0">E19*C19</f>
        <v>0</v>
      </c>
      <c r="G19" s="134"/>
      <c r="H19" s="65">
        <f t="shared" ref="H19:H20" si="1">G19*C19</f>
        <v>0</v>
      </c>
      <c r="I19" s="69"/>
      <c r="J19" s="66">
        <f t="shared" ref="J19:N21" si="2">I19*H19</f>
        <v>0</v>
      </c>
      <c r="K19" s="76"/>
      <c r="L19" s="80">
        <f t="shared" ref="L19:L20" si="3">K19*C19</f>
        <v>0</v>
      </c>
      <c r="M19" s="86">
        <v>550</v>
      </c>
      <c r="N19" s="90">
        <f>M19*C19</f>
        <v>275000</v>
      </c>
      <c r="O19" s="11">
        <f>F19+J19+L19+N19</f>
        <v>275000</v>
      </c>
      <c r="P19" s="142" t="s">
        <v>125</v>
      </c>
      <c r="Q19" s="13"/>
    </row>
    <row r="20" spans="1:17" x14ac:dyDescent="0.35">
      <c r="A20" s="12"/>
      <c r="B20" s="14"/>
      <c r="D20" s="8"/>
      <c r="E20" s="59"/>
      <c r="F20" s="56">
        <f t="shared" si="0"/>
        <v>0</v>
      </c>
      <c r="G20" s="134"/>
      <c r="H20" s="65">
        <f t="shared" si="1"/>
        <v>0</v>
      </c>
      <c r="I20" s="69"/>
      <c r="J20" s="66">
        <f t="shared" si="2"/>
        <v>0</v>
      </c>
      <c r="K20" s="76"/>
      <c r="L20" s="80">
        <f t="shared" si="3"/>
        <v>0</v>
      </c>
      <c r="M20" s="86"/>
      <c r="N20" s="90">
        <f>M20*C20</f>
        <v>0</v>
      </c>
      <c r="O20" s="11">
        <f>F20+J20+L20+N20</f>
        <v>0</v>
      </c>
      <c r="P20" s="142"/>
      <c r="Q20" s="10"/>
    </row>
    <row r="21" spans="1:17" x14ac:dyDescent="0.35">
      <c r="A21" s="47"/>
      <c r="B21" s="46"/>
      <c r="C21" s="49" t="s">
        <v>12</v>
      </c>
      <c r="D21" s="50"/>
      <c r="E21" s="60"/>
      <c r="F21" s="61">
        <f>SUM(F19:F20)</f>
        <v>0</v>
      </c>
      <c r="G21" s="136"/>
      <c r="H21" s="70"/>
      <c r="I21" s="71"/>
      <c r="J21" s="72">
        <f t="shared" si="2"/>
        <v>0</v>
      </c>
      <c r="K21" s="81"/>
      <c r="L21" s="82">
        <f t="shared" si="2"/>
        <v>0</v>
      </c>
      <c r="M21" s="91"/>
      <c r="N21" s="92">
        <f t="shared" si="2"/>
        <v>0</v>
      </c>
      <c r="O21" s="51">
        <f>SUM(O19:O20)</f>
        <v>275000</v>
      </c>
      <c r="P21" s="144"/>
    </row>
    <row r="22" spans="1:17" x14ac:dyDescent="0.35">
      <c r="A22" s="12"/>
      <c r="B22" s="7"/>
      <c r="C22" s="7"/>
      <c r="D22" s="8"/>
      <c r="E22" s="55"/>
      <c r="F22" s="56"/>
      <c r="G22" s="134"/>
      <c r="H22" s="65"/>
      <c r="I22" s="69"/>
      <c r="J22" s="66"/>
      <c r="K22" s="76"/>
      <c r="L22" s="80"/>
      <c r="M22" s="86"/>
      <c r="N22" s="90"/>
      <c r="O22" s="11"/>
      <c r="P22" s="142"/>
    </row>
    <row r="23" spans="1:17" x14ac:dyDescent="0.35">
      <c r="A23" s="95" t="s">
        <v>15</v>
      </c>
      <c r="B23" s="48" t="s">
        <v>16</v>
      </c>
      <c r="C23" s="43"/>
      <c r="D23" s="44"/>
      <c r="E23" s="57"/>
      <c r="F23" s="58"/>
      <c r="G23" s="135"/>
      <c r="H23" s="67"/>
      <c r="I23" s="96"/>
      <c r="J23" s="68"/>
      <c r="K23" s="78"/>
      <c r="L23" s="97"/>
      <c r="M23" s="88"/>
      <c r="N23" s="98"/>
      <c r="O23" s="45"/>
      <c r="P23" s="143"/>
    </row>
    <row r="24" spans="1:17" x14ac:dyDescent="0.35">
      <c r="A24" s="12"/>
      <c r="B24" s="7"/>
      <c r="C24" s="7"/>
      <c r="D24" s="8"/>
      <c r="E24" s="55"/>
      <c r="F24" s="56">
        <f>E24*C24</f>
        <v>0</v>
      </c>
      <c r="G24" s="134"/>
      <c r="H24" s="65">
        <f>G24*C24</f>
        <v>0</v>
      </c>
      <c r="I24" s="69"/>
      <c r="J24" s="66">
        <f>I24*H24</f>
        <v>0</v>
      </c>
      <c r="K24" s="76"/>
      <c r="L24" s="80">
        <f>K24*C24</f>
        <v>0</v>
      </c>
      <c r="M24" s="86"/>
      <c r="N24" s="90">
        <f>M24*C24</f>
        <v>0</v>
      </c>
      <c r="O24" s="11">
        <f>F24+J24+L24+N24</f>
        <v>0</v>
      </c>
      <c r="P24" s="142"/>
    </row>
    <row r="25" spans="1:17" x14ac:dyDescent="0.35">
      <c r="A25" s="12"/>
      <c r="B25" s="7"/>
      <c r="C25" s="7"/>
      <c r="D25" s="8"/>
      <c r="E25" s="55"/>
      <c r="F25" s="56">
        <f>E25*C25</f>
        <v>0</v>
      </c>
      <c r="G25" s="134"/>
      <c r="H25" s="65">
        <f>G25*C25</f>
        <v>0</v>
      </c>
      <c r="I25" s="69"/>
      <c r="J25" s="66">
        <f>I25*H25</f>
        <v>0</v>
      </c>
      <c r="K25" s="76"/>
      <c r="L25" s="80">
        <f>K25*C25</f>
        <v>0</v>
      </c>
      <c r="M25" s="86"/>
      <c r="N25" s="90">
        <f>M25*C25</f>
        <v>0</v>
      </c>
      <c r="O25" s="11">
        <f>F25+J25+L25+N25</f>
        <v>0</v>
      </c>
      <c r="P25" s="142"/>
    </row>
    <row r="26" spans="1:17" x14ac:dyDescent="0.35">
      <c r="A26" s="47"/>
      <c r="B26" s="46"/>
      <c r="C26" s="49" t="s">
        <v>12</v>
      </c>
      <c r="D26" s="50"/>
      <c r="E26" s="60"/>
      <c r="F26" s="61">
        <f>SUM(F24:F25)</f>
        <v>0</v>
      </c>
      <c r="G26" s="136"/>
      <c r="H26" s="70">
        <f>SUM(H24:H25)</f>
        <v>0</v>
      </c>
      <c r="I26" s="71"/>
      <c r="J26" s="72">
        <f>SUM(J24:J25)</f>
        <v>0</v>
      </c>
      <c r="K26" s="81"/>
      <c r="L26" s="82">
        <f>SUM(L24:L25)</f>
        <v>0</v>
      </c>
      <c r="M26" s="91"/>
      <c r="N26" s="92">
        <f>SUM(N24:N25)</f>
        <v>0</v>
      </c>
      <c r="O26" s="51">
        <f>SUM(O24:O25)</f>
        <v>0</v>
      </c>
      <c r="P26" s="144"/>
    </row>
    <row r="27" spans="1:17" x14ac:dyDescent="0.35">
      <c r="A27" s="12"/>
      <c r="B27" s="7"/>
      <c r="C27" s="7"/>
      <c r="D27" s="8"/>
      <c r="E27" s="55"/>
      <c r="F27" s="56"/>
      <c r="G27" s="134"/>
      <c r="H27" s="65"/>
      <c r="I27" s="69"/>
      <c r="J27" s="66"/>
      <c r="K27" s="76"/>
      <c r="L27" s="80"/>
      <c r="M27" s="86"/>
      <c r="N27" s="90"/>
      <c r="O27" s="11"/>
      <c r="P27" s="142"/>
    </row>
    <row r="28" spans="1:17" x14ac:dyDescent="0.35">
      <c r="A28" s="95" t="s">
        <v>17</v>
      </c>
      <c r="B28" s="48" t="s">
        <v>18</v>
      </c>
      <c r="C28" s="43"/>
      <c r="D28" s="44"/>
      <c r="E28" s="57"/>
      <c r="F28" s="58"/>
      <c r="G28" s="135"/>
      <c r="H28" s="67"/>
      <c r="I28" s="96"/>
      <c r="J28" s="68"/>
      <c r="K28" s="78"/>
      <c r="L28" s="97"/>
      <c r="M28" s="88"/>
      <c r="N28" s="98"/>
      <c r="O28" s="45"/>
      <c r="P28" s="143"/>
    </row>
    <row r="29" spans="1:17" x14ac:dyDescent="0.35">
      <c r="A29" s="12"/>
      <c r="B29" s="14"/>
      <c r="C29" s="7"/>
      <c r="D29" s="15"/>
      <c r="E29" s="59"/>
      <c r="F29" s="56">
        <f t="shared" ref="F29:F30" si="4">E29*C29</f>
        <v>0</v>
      </c>
      <c r="G29" s="134"/>
      <c r="H29" s="65">
        <f t="shared" ref="H29:H30" si="5">G29*C29</f>
        <v>0</v>
      </c>
      <c r="I29" s="69"/>
      <c r="J29" s="66">
        <f t="shared" ref="J29:J30" si="6">I29*H29</f>
        <v>0</v>
      </c>
      <c r="K29" s="76"/>
      <c r="L29" s="80">
        <f t="shared" ref="L29:L30" si="7">K29*C29</f>
        <v>0</v>
      </c>
      <c r="M29" s="86"/>
      <c r="N29" s="90">
        <f>M29*C29</f>
        <v>0</v>
      </c>
      <c r="O29" s="11">
        <f>F29+J29+L29+N29</f>
        <v>0</v>
      </c>
      <c r="P29" s="142"/>
    </row>
    <row r="30" spans="1:17" x14ac:dyDescent="0.35">
      <c r="A30" s="12"/>
      <c r="B30" s="14"/>
      <c r="C30" s="7"/>
      <c r="D30" s="15"/>
      <c r="E30" s="55"/>
      <c r="F30" s="56">
        <f t="shared" si="4"/>
        <v>0</v>
      </c>
      <c r="G30" s="134"/>
      <c r="H30" s="65">
        <f t="shared" si="5"/>
        <v>0</v>
      </c>
      <c r="I30" s="69"/>
      <c r="J30" s="66">
        <f t="shared" si="6"/>
        <v>0</v>
      </c>
      <c r="K30" s="76"/>
      <c r="L30" s="80">
        <f t="shared" si="7"/>
        <v>0</v>
      </c>
      <c r="M30" s="86"/>
      <c r="N30" s="90">
        <f>M30*C30</f>
        <v>0</v>
      </c>
      <c r="O30" s="11">
        <f>F30+J30+L30+N30</f>
        <v>0</v>
      </c>
      <c r="P30" s="142"/>
    </row>
    <row r="31" spans="1:17" x14ac:dyDescent="0.35">
      <c r="A31" s="47"/>
      <c r="B31" s="99"/>
      <c r="C31" s="49" t="s">
        <v>12</v>
      </c>
      <c r="D31" s="50"/>
      <c r="E31" s="60"/>
      <c r="F31" s="61">
        <f>SUM(F29:F30)</f>
        <v>0</v>
      </c>
      <c r="G31" s="136"/>
      <c r="H31" s="70">
        <f>SUM(H29:H30)</f>
        <v>0</v>
      </c>
      <c r="I31" s="71"/>
      <c r="J31" s="72">
        <f>SUM(J29:J30)</f>
        <v>0</v>
      </c>
      <c r="K31" s="81"/>
      <c r="L31" s="82">
        <f>SUM(L29:L30)</f>
        <v>0</v>
      </c>
      <c r="M31" s="91"/>
      <c r="N31" s="92">
        <f>SUM(N29:N30)</f>
        <v>0</v>
      </c>
      <c r="O31" s="51">
        <f>SUM(O29:O30)</f>
        <v>0</v>
      </c>
      <c r="P31" s="144"/>
    </row>
    <row r="32" spans="1:17" x14ac:dyDescent="0.35">
      <c r="A32" s="12"/>
      <c r="B32" s="7"/>
      <c r="C32" s="7"/>
      <c r="D32" s="8"/>
      <c r="E32" s="55"/>
      <c r="F32" s="56"/>
      <c r="G32" s="134"/>
      <c r="H32" s="65"/>
      <c r="I32" s="69"/>
      <c r="J32" s="66"/>
      <c r="K32" s="76"/>
      <c r="L32" s="80"/>
      <c r="M32" s="86"/>
      <c r="N32" s="90"/>
      <c r="O32" s="11"/>
      <c r="P32" s="142"/>
    </row>
    <row r="33" spans="1:16" x14ac:dyDescent="0.35">
      <c r="A33" s="95" t="s">
        <v>20</v>
      </c>
      <c r="B33" s="48" t="s">
        <v>21</v>
      </c>
      <c r="C33" s="43"/>
      <c r="D33" s="44"/>
      <c r="E33" s="57"/>
      <c r="F33" s="58"/>
      <c r="G33" s="135"/>
      <c r="H33" s="67"/>
      <c r="I33" s="96"/>
      <c r="J33" s="68"/>
      <c r="K33" s="78"/>
      <c r="L33" s="97"/>
      <c r="M33" s="88"/>
      <c r="N33" s="98"/>
      <c r="O33" s="45"/>
      <c r="P33" s="143"/>
    </row>
    <row r="34" spans="1:16" x14ac:dyDescent="0.35">
      <c r="A34" s="12"/>
      <c r="B34" s="7"/>
      <c r="C34" s="7"/>
      <c r="D34" s="8"/>
      <c r="E34" s="55"/>
      <c r="F34" s="56">
        <f>E34*C34</f>
        <v>0</v>
      </c>
      <c r="G34" s="134"/>
      <c r="H34" s="65">
        <f>G34*C34</f>
        <v>0</v>
      </c>
      <c r="I34" s="69"/>
      <c r="J34" s="66">
        <f>I34*H34</f>
        <v>0</v>
      </c>
      <c r="K34" s="76"/>
      <c r="L34" s="80">
        <f>K34*C34</f>
        <v>0</v>
      </c>
      <c r="M34" s="86"/>
      <c r="N34" s="90">
        <f>M34*C34</f>
        <v>0</v>
      </c>
      <c r="O34" s="11">
        <f>F34+J34+L34+N34</f>
        <v>0</v>
      </c>
      <c r="P34" s="142"/>
    </row>
    <row r="35" spans="1:16" x14ac:dyDescent="0.35">
      <c r="A35" s="12"/>
      <c r="B35" s="7"/>
      <c r="C35" s="7"/>
      <c r="D35" s="8"/>
      <c r="E35" s="55"/>
      <c r="F35" s="56">
        <f>E35*C35</f>
        <v>0</v>
      </c>
      <c r="G35" s="134"/>
      <c r="H35" s="65">
        <f>G35*C35</f>
        <v>0</v>
      </c>
      <c r="I35" s="69"/>
      <c r="J35" s="66">
        <f>I35*H35</f>
        <v>0</v>
      </c>
      <c r="K35" s="76"/>
      <c r="L35" s="80">
        <f>K35*C35</f>
        <v>0</v>
      </c>
      <c r="M35" s="86"/>
      <c r="N35" s="90">
        <f>M35*C35</f>
        <v>0</v>
      </c>
      <c r="O35" s="11">
        <f>F35+J35+L35+N35</f>
        <v>0</v>
      </c>
      <c r="P35" s="142"/>
    </row>
    <row r="36" spans="1:16" x14ac:dyDescent="0.35">
      <c r="A36" s="47"/>
      <c r="B36" s="46"/>
      <c r="C36" s="49" t="s">
        <v>12</v>
      </c>
      <c r="D36" s="50"/>
      <c r="E36" s="60"/>
      <c r="F36" s="61">
        <f>SUM(F35:F35)</f>
        <v>0</v>
      </c>
      <c r="G36" s="136"/>
      <c r="H36" s="70">
        <f>SUM(H35:H35)</f>
        <v>0</v>
      </c>
      <c r="I36" s="71"/>
      <c r="J36" s="72">
        <f>SUM(J35:J35)</f>
        <v>0</v>
      </c>
      <c r="K36" s="81"/>
      <c r="L36" s="82">
        <f>SUM(L35:L35)</f>
        <v>0</v>
      </c>
      <c r="M36" s="91"/>
      <c r="N36" s="92">
        <f>SUM(N35:N35)</f>
        <v>0</v>
      </c>
      <c r="O36" s="51">
        <f>SUM(O35:O35)</f>
        <v>0</v>
      </c>
      <c r="P36" s="144"/>
    </row>
    <row r="37" spans="1:16" x14ac:dyDescent="0.35">
      <c r="A37" s="12"/>
      <c r="B37" s="7"/>
      <c r="C37" s="7"/>
      <c r="D37" s="8"/>
      <c r="E37" s="55"/>
      <c r="F37" s="56"/>
      <c r="G37" s="134"/>
      <c r="H37" s="65"/>
      <c r="I37" s="69"/>
      <c r="J37" s="66"/>
      <c r="K37" s="76"/>
      <c r="L37" s="80"/>
      <c r="M37" s="86"/>
      <c r="N37" s="90"/>
      <c r="O37" s="11"/>
      <c r="P37" s="142"/>
    </row>
    <row r="38" spans="1:16" x14ac:dyDescent="0.35">
      <c r="A38" s="95" t="s">
        <v>22</v>
      </c>
      <c r="B38" s="48" t="s">
        <v>23</v>
      </c>
      <c r="C38" s="43"/>
      <c r="D38" s="44"/>
      <c r="E38" s="57"/>
      <c r="F38" s="58"/>
      <c r="G38" s="135"/>
      <c r="H38" s="67"/>
      <c r="I38" s="96"/>
      <c r="J38" s="68"/>
      <c r="K38" s="78"/>
      <c r="L38" s="97"/>
      <c r="M38" s="88"/>
      <c r="N38" s="98"/>
      <c r="O38" s="45"/>
      <c r="P38" s="143"/>
    </row>
    <row r="39" spans="1:16" x14ac:dyDescent="0.35">
      <c r="A39" s="12"/>
      <c r="B39" s="14"/>
      <c r="C39" s="7"/>
      <c r="D39" s="15"/>
      <c r="E39" s="59"/>
      <c r="F39" s="56">
        <f>E39*C39</f>
        <v>0</v>
      </c>
      <c r="G39" s="134"/>
      <c r="H39" s="65">
        <f>G39*C39</f>
        <v>0</v>
      </c>
      <c r="I39" s="69"/>
      <c r="J39" s="66">
        <f>I39*H39</f>
        <v>0</v>
      </c>
      <c r="K39" s="76"/>
      <c r="L39" s="80">
        <f>K39*C39</f>
        <v>0</v>
      </c>
      <c r="M39" s="86"/>
      <c r="N39" s="90">
        <f>M39*C39</f>
        <v>0</v>
      </c>
      <c r="O39" s="11">
        <f>F39+J39+L39+N39</f>
        <v>0</v>
      </c>
      <c r="P39" s="142"/>
    </row>
    <row r="40" spans="1:16" x14ac:dyDescent="0.35">
      <c r="A40" s="12"/>
      <c r="B40" s="14"/>
      <c r="C40" s="7"/>
      <c r="D40" s="15"/>
      <c r="E40" s="59"/>
      <c r="F40" s="56">
        <f>E40*C40</f>
        <v>0</v>
      </c>
      <c r="G40" s="134"/>
      <c r="H40" s="65">
        <f>G40*C40</f>
        <v>0</v>
      </c>
      <c r="I40" s="69"/>
      <c r="J40" s="66">
        <f>I40*H40</f>
        <v>0</v>
      </c>
      <c r="K40" s="76"/>
      <c r="L40" s="80">
        <f>K40*C40</f>
        <v>0</v>
      </c>
      <c r="M40" s="86"/>
      <c r="N40" s="90">
        <f>M40*C40</f>
        <v>0</v>
      </c>
      <c r="O40" s="11">
        <f>F40+J40+L40+N40</f>
        <v>0</v>
      </c>
      <c r="P40" s="142"/>
    </row>
    <row r="41" spans="1:16" x14ac:dyDescent="0.35">
      <c r="A41" s="47"/>
      <c r="B41" s="46"/>
      <c r="C41" s="49" t="s">
        <v>12</v>
      </c>
      <c r="D41" s="50"/>
      <c r="E41" s="60"/>
      <c r="F41" s="61">
        <f>SUM(F39:F40)</f>
        <v>0</v>
      </c>
      <c r="G41" s="136"/>
      <c r="H41" s="70">
        <f>SUM(H39:H40)</f>
        <v>0</v>
      </c>
      <c r="I41" s="71"/>
      <c r="J41" s="72">
        <f>SUM(J39:J40)</f>
        <v>0</v>
      </c>
      <c r="K41" s="81"/>
      <c r="L41" s="82">
        <f>SUM(L39:L40)</f>
        <v>0</v>
      </c>
      <c r="M41" s="91"/>
      <c r="N41" s="92">
        <f>SUM(N39:N40)</f>
        <v>0</v>
      </c>
      <c r="O41" s="51">
        <f>SUM(O39:O40)</f>
        <v>0</v>
      </c>
      <c r="P41" s="144"/>
    </row>
    <row r="42" spans="1:16" x14ac:dyDescent="0.35">
      <c r="A42" s="7"/>
      <c r="B42" s="7"/>
      <c r="C42" s="7"/>
      <c r="D42" s="8"/>
      <c r="E42" s="55"/>
      <c r="F42" s="56"/>
      <c r="G42" s="134"/>
      <c r="H42" s="65"/>
      <c r="I42" s="65"/>
      <c r="J42" s="66"/>
      <c r="K42" s="76"/>
      <c r="L42" s="77"/>
      <c r="M42" s="86"/>
      <c r="N42" s="87"/>
      <c r="O42" s="11"/>
      <c r="P42" s="142"/>
    </row>
    <row r="43" spans="1:16" x14ac:dyDescent="0.35">
      <c r="A43" s="48" t="s">
        <v>24</v>
      </c>
      <c r="B43" s="48" t="s">
        <v>25</v>
      </c>
      <c r="C43" s="43"/>
      <c r="D43" s="44"/>
      <c r="E43" s="57"/>
      <c r="F43" s="58"/>
      <c r="G43" s="135"/>
      <c r="H43" s="67"/>
      <c r="I43" s="67"/>
      <c r="J43" s="68"/>
      <c r="K43" s="78"/>
      <c r="L43" s="79"/>
      <c r="M43" s="88"/>
      <c r="N43" s="89"/>
      <c r="O43" s="45"/>
      <c r="P43" s="143"/>
    </row>
    <row r="44" spans="1:16" x14ac:dyDescent="0.35">
      <c r="A44" s="7"/>
      <c r="B44" s="14"/>
      <c r="C44" s="7"/>
      <c r="D44" s="15"/>
      <c r="E44" s="59"/>
      <c r="F44" s="56">
        <f>E44*C44</f>
        <v>0</v>
      </c>
      <c r="G44" s="134"/>
      <c r="H44" s="65">
        <f>G44*C44</f>
        <v>0</v>
      </c>
      <c r="I44" s="65"/>
      <c r="J44" s="66">
        <f>I44*H44</f>
        <v>0</v>
      </c>
      <c r="K44" s="76"/>
      <c r="L44" s="80">
        <f>K44*C44</f>
        <v>0</v>
      </c>
      <c r="M44" s="86"/>
      <c r="N44" s="90">
        <f>M44*C44</f>
        <v>0</v>
      </c>
      <c r="O44" s="11">
        <f>F44+J44+L44+N44</f>
        <v>0</v>
      </c>
      <c r="P44" s="142"/>
    </row>
    <row r="45" spans="1:16" x14ac:dyDescent="0.35">
      <c r="A45" s="7"/>
      <c r="B45" s="14"/>
      <c r="C45" s="7"/>
      <c r="D45" s="15"/>
      <c r="E45" s="59"/>
      <c r="F45" s="56">
        <f>E45*C45</f>
        <v>0</v>
      </c>
      <c r="G45" s="134"/>
      <c r="H45" s="65">
        <f>G45*C45</f>
        <v>0</v>
      </c>
      <c r="I45" s="65"/>
      <c r="J45" s="66">
        <f>I45*H45</f>
        <v>0</v>
      </c>
      <c r="K45" s="76"/>
      <c r="L45" s="80">
        <f>K45*C45</f>
        <v>0</v>
      </c>
      <c r="M45" s="86"/>
      <c r="N45" s="90">
        <f>M45*C45</f>
        <v>0</v>
      </c>
      <c r="O45" s="11">
        <f>F45+J45+L45+N45</f>
        <v>0</v>
      </c>
      <c r="P45" s="142"/>
    </row>
    <row r="46" spans="1:16" x14ac:dyDescent="0.35">
      <c r="A46" s="46"/>
      <c r="B46" s="99"/>
      <c r="C46" s="49" t="s">
        <v>12</v>
      </c>
      <c r="D46" s="50"/>
      <c r="E46" s="60"/>
      <c r="F46" s="61">
        <f>SUM(F44:F45)</f>
        <v>0</v>
      </c>
      <c r="G46" s="136"/>
      <c r="H46" s="70">
        <f>SUM(H44:H45)</f>
        <v>0</v>
      </c>
      <c r="I46" s="70"/>
      <c r="J46" s="72">
        <f>SUM(J44:J45)</f>
        <v>0</v>
      </c>
      <c r="K46" s="81"/>
      <c r="L46" s="82">
        <f>SUM(L44:L45)</f>
        <v>0</v>
      </c>
      <c r="M46" s="91"/>
      <c r="N46" s="92">
        <f>SUM(N44:N45)</f>
        <v>0</v>
      </c>
      <c r="O46" s="51">
        <f>SUM(O44:O45)</f>
        <v>0</v>
      </c>
      <c r="P46" s="144"/>
    </row>
    <row r="47" spans="1:16" x14ac:dyDescent="0.35">
      <c r="A47" s="7"/>
      <c r="B47" s="7"/>
      <c r="C47" s="7"/>
      <c r="D47" s="8"/>
      <c r="E47" s="55"/>
      <c r="F47" s="56"/>
      <c r="G47" s="134"/>
      <c r="H47" s="65"/>
      <c r="I47" s="65"/>
      <c r="J47" s="66"/>
      <c r="K47" s="76"/>
      <c r="L47" s="77"/>
      <c r="M47" s="86"/>
      <c r="N47" s="87"/>
      <c r="O47" s="11"/>
      <c r="P47" s="142"/>
    </row>
    <row r="48" spans="1:16" x14ac:dyDescent="0.35">
      <c r="A48" s="48" t="s">
        <v>26</v>
      </c>
      <c r="B48" s="48" t="s">
        <v>27</v>
      </c>
      <c r="C48" s="43"/>
      <c r="D48" s="44"/>
      <c r="E48" s="57"/>
      <c r="F48" s="58"/>
      <c r="G48" s="135"/>
      <c r="H48" s="67"/>
      <c r="I48" s="67"/>
      <c r="J48" s="68"/>
      <c r="K48" s="78"/>
      <c r="L48" s="79"/>
      <c r="M48" s="88"/>
      <c r="N48" s="89"/>
      <c r="O48" s="45"/>
      <c r="P48" s="143"/>
    </row>
    <row r="49" spans="1:16" x14ac:dyDescent="0.35">
      <c r="A49" s="7"/>
      <c r="B49" s="14"/>
      <c r="C49" s="7"/>
      <c r="D49" s="15"/>
      <c r="E49" s="59"/>
      <c r="F49" s="56">
        <f>E49*C49</f>
        <v>0</v>
      </c>
      <c r="G49" s="134"/>
      <c r="H49" s="65">
        <f>G49*C49</f>
        <v>0</v>
      </c>
      <c r="I49" s="65"/>
      <c r="J49" s="66">
        <f>I49*H49</f>
        <v>0</v>
      </c>
      <c r="K49" s="76"/>
      <c r="L49" s="80">
        <f>K49*C49</f>
        <v>0</v>
      </c>
      <c r="M49" s="86"/>
      <c r="N49" s="90">
        <f>M49*C49</f>
        <v>0</v>
      </c>
      <c r="O49" s="11">
        <f>F49+J49+L49+N49</f>
        <v>0</v>
      </c>
      <c r="P49" s="142"/>
    </row>
    <row r="50" spans="1:16" x14ac:dyDescent="0.35">
      <c r="A50" s="7"/>
      <c r="B50" s="7"/>
      <c r="C50" s="7"/>
      <c r="D50" s="8"/>
      <c r="E50" s="55"/>
      <c r="F50" s="56">
        <f>E50*C50</f>
        <v>0</v>
      </c>
      <c r="G50" s="134"/>
      <c r="H50" s="65">
        <f>G50*C50</f>
        <v>0</v>
      </c>
      <c r="I50" s="65"/>
      <c r="J50" s="66">
        <f>I50*H50</f>
        <v>0</v>
      </c>
      <c r="K50" s="76"/>
      <c r="L50" s="80">
        <f>K50*C50</f>
        <v>0</v>
      </c>
      <c r="M50" s="86"/>
      <c r="N50" s="90">
        <f>M50*C50</f>
        <v>0</v>
      </c>
      <c r="O50" s="11">
        <f>F50+J50+L50+N50</f>
        <v>0</v>
      </c>
      <c r="P50" s="142"/>
    </row>
    <row r="51" spans="1:16" x14ac:dyDescent="0.35">
      <c r="A51" s="46"/>
      <c r="B51" s="46"/>
      <c r="C51" s="49" t="s">
        <v>12</v>
      </c>
      <c r="D51" s="50"/>
      <c r="E51" s="60"/>
      <c r="F51" s="61">
        <f>SUM(F49:F50)</f>
        <v>0</v>
      </c>
      <c r="G51" s="136"/>
      <c r="H51" s="70">
        <f>SUM(H49:H50)</f>
        <v>0</v>
      </c>
      <c r="I51" s="70"/>
      <c r="J51" s="72">
        <f>SUM(J49:J50)</f>
        <v>0</v>
      </c>
      <c r="K51" s="81"/>
      <c r="L51" s="82">
        <f>SUM(L49:L50)</f>
        <v>0</v>
      </c>
      <c r="M51" s="91"/>
      <c r="N51" s="92">
        <f>SUM(N49:N50)</f>
        <v>0</v>
      </c>
      <c r="O51" s="51">
        <f>SUM(O49:O50)</f>
        <v>0</v>
      </c>
      <c r="P51" s="144"/>
    </row>
    <row r="52" spans="1:16" x14ac:dyDescent="0.35">
      <c r="A52" s="7"/>
      <c r="B52" s="7"/>
      <c r="C52" s="7"/>
      <c r="D52" s="8"/>
      <c r="E52" s="55"/>
      <c r="F52" s="56"/>
      <c r="G52" s="134"/>
      <c r="H52" s="65"/>
      <c r="I52" s="65"/>
      <c r="J52" s="66"/>
      <c r="K52" s="76"/>
      <c r="L52" s="80"/>
      <c r="M52" s="86"/>
      <c r="N52" s="90"/>
      <c r="O52" s="11"/>
      <c r="P52" s="142"/>
    </row>
    <row r="53" spans="1:16" x14ac:dyDescent="0.35">
      <c r="A53" s="48" t="s">
        <v>28</v>
      </c>
      <c r="B53" s="48" t="s">
        <v>29</v>
      </c>
      <c r="C53" s="43"/>
      <c r="D53" s="44"/>
      <c r="E53" s="57"/>
      <c r="F53" s="58"/>
      <c r="G53" s="135"/>
      <c r="H53" s="67"/>
      <c r="I53" s="67"/>
      <c r="J53" s="68"/>
      <c r="K53" s="78"/>
      <c r="L53" s="97"/>
      <c r="M53" s="88"/>
      <c r="N53" s="98"/>
      <c r="O53" s="45"/>
      <c r="P53" s="143"/>
    </row>
    <row r="54" spans="1:16" x14ac:dyDescent="0.35">
      <c r="A54" s="7"/>
      <c r="B54" s="14"/>
      <c r="C54" s="7"/>
      <c r="D54" s="15"/>
      <c r="E54" s="59"/>
      <c r="F54" s="56">
        <f>E54*C54</f>
        <v>0</v>
      </c>
      <c r="G54" s="134"/>
      <c r="H54" s="65">
        <f>G54*C54</f>
        <v>0</v>
      </c>
      <c r="I54" s="65"/>
      <c r="J54" s="66">
        <f>I54*H54</f>
        <v>0</v>
      </c>
      <c r="K54" s="76"/>
      <c r="L54" s="80">
        <f>K54*C54</f>
        <v>0</v>
      </c>
      <c r="M54" s="86"/>
      <c r="N54" s="90">
        <f>M54*C54</f>
        <v>0</v>
      </c>
      <c r="O54" s="11">
        <f>F54+J54+L54+N54</f>
        <v>0</v>
      </c>
      <c r="P54" s="142"/>
    </row>
    <row r="55" spans="1:16" x14ac:dyDescent="0.35">
      <c r="A55" s="7"/>
      <c r="B55" s="14"/>
      <c r="C55" s="7"/>
      <c r="D55" s="15"/>
      <c r="E55" s="59"/>
      <c r="F55" s="56">
        <f>E55*C55</f>
        <v>0</v>
      </c>
      <c r="G55" s="134"/>
      <c r="H55" s="65">
        <f>G55*C55</f>
        <v>0</v>
      </c>
      <c r="I55" s="65"/>
      <c r="J55" s="66">
        <f>I55*H55</f>
        <v>0</v>
      </c>
      <c r="K55" s="76"/>
      <c r="L55" s="80">
        <f>K55*C55</f>
        <v>0</v>
      </c>
      <c r="M55" s="86"/>
      <c r="N55" s="90">
        <f>M55*C55</f>
        <v>0</v>
      </c>
      <c r="O55" s="11">
        <f>F55+J55+L55+N55</f>
        <v>0</v>
      </c>
      <c r="P55" s="142"/>
    </row>
    <row r="56" spans="1:16" x14ac:dyDescent="0.35">
      <c r="A56" s="46"/>
      <c r="B56" s="46"/>
      <c r="C56" s="49" t="s">
        <v>12</v>
      </c>
      <c r="D56" s="50"/>
      <c r="E56" s="60"/>
      <c r="F56" s="61">
        <f>SUM(F54:F55)</f>
        <v>0</v>
      </c>
      <c r="G56" s="136"/>
      <c r="H56" s="70">
        <f>SUM(H54:H55)</f>
        <v>0</v>
      </c>
      <c r="I56" s="70"/>
      <c r="J56" s="72">
        <f>SUM(J54:J55)</f>
        <v>0</v>
      </c>
      <c r="K56" s="81"/>
      <c r="L56" s="82">
        <f>SUM(L54:L55)</f>
        <v>0</v>
      </c>
      <c r="M56" s="91"/>
      <c r="N56" s="92">
        <f>SUM(N54:N55)</f>
        <v>0</v>
      </c>
      <c r="O56" s="51">
        <f>SUM(O54:O55)</f>
        <v>0</v>
      </c>
      <c r="P56" s="144"/>
    </row>
    <row r="57" spans="1:16" x14ac:dyDescent="0.35">
      <c r="A57" s="7"/>
      <c r="B57" s="7"/>
      <c r="C57" s="7"/>
      <c r="D57" s="8"/>
      <c r="E57" s="55"/>
      <c r="F57" s="56"/>
      <c r="G57" s="134"/>
      <c r="H57" s="65"/>
      <c r="I57" s="65"/>
      <c r="J57" s="66"/>
      <c r="K57" s="76"/>
      <c r="L57" s="80"/>
      <c r="M57" s="86"/>
      <c r="N57" s="90"/>
      <c r="O57" s="11"/>
      <c r="P57" s="142"/>
    </row>
    <row r="58" spans="1:16" x14ac:dyDescent="0.35">
      <c r="A58" s="48" t="s">
        <v>30</v>
      </c>
      <c r="B58" s="48" t="s">
        <v>31</v>
      </c>
      <c r="C58" s="43"/>
      <c r="D58" s="44"/>
      <c r="E58" s="57"/>
      <c r="F58" s="58"/>
      <c r="G58" s="135"/>
      <c r="H58" s="67"/>
      <c r="I58" s="67"/>
      <c r="J58" s="68"/>
      <c r="K58" s="78"/>
      <c r="L58" s="97"/>
      <c r="M58" s="88"/>
      <c r="N58" s="98"/>
      <c r="O58" s="45"/>
      <c r="P58" s="143"/>
    </row>
    <row r="59" spans="1:16" x14ac:dyDescent="0.35">
      <c r="A59" s="12"/>
      <c r="B59" s="14"/>
      <c r="C59" s="7"/>
      <c r="D59" s="8"/>
      <c r="E59" s="55"/>
      <c r="F59" s="56">
        <f>E59*C59</f>
        <v>0</v>
      </c>
      <c r="G59" s="137"/>
      <c r="H59" s="65">
        <f>G59*C59</f>
        <v>0</v>
      </c>
      <c r="I59" s="69"/>
      <c r="J59" s="66">
        <f>I59*H59</f>
        <v>0</v>
      </c>
      <c r="K59" s="76"/>
      <c r="L59" s="80">
        <f>K59*C59</f>
        <v>0</v>
      </c>
      <c r="M59" s="86"/>
      <c r="N59" s="90">
        <f>M59*C59</f>
        <v>0</v>
      </c>
      <c r="O59" s="11">
        <f>F59+J59+L59+N59</f>
        <v>0</v>
      </c>
      <c r="P59" s="142"/>
    </row>
    <row r="60" spans="1:16" x14ac:dyDescent="0.35">
      <c r="A60" s="7"/>
      <c r="B60" s="7"/>
      <c r="C60" s="7"/>
      <c r="D60" s="8"/>
      <c r="E60" s="55"/>
      <c r="F60" s="56">
        <f>E60*C60</f>
        <v>0</v>
      </c>
      <c r="G60" s="134"/>
      <c r="H60" s="65">
        <f>G60*C60</f>
        <v>0</v>
      </c>
      <c r="I60" s="65"/>
      <c r="J60" s="66">
        <f>I60*H60</f>
        <v>0</v>
      </c>
      <c r="K60" s="76"/>
      <c r="L60" s="80">
        <f>K60*C60</f>
        <v>0</v>
      </c>
      <c r="M60" s="86"/>
      <c r="N60" s="90">
        <f>M60*C60</f>
        <v>0</v>
      </c>
      <c r="O60" s="11">
        <f>F60+J60+L60+N60</f>
        <v>0</v>
      </c>
      <c r="P60" s="142"/>
    </row>
    <row r="61" spans="1:16" x14ac:dyDescent="0.35">
      <c r="A61" s="46"/>
      <c r="B61" s="46"/>
      <c r="C61" s="49" t="s">
        <v>12</v>
      </c>
      <c r="D61" s="50"/>
      <c r="E61" s="60"/>
      <c r="F61" s="61">
        <f>SUM(F59:F60)</f>
        <v>0</v>
      </c>
      <c r="G61" s="136"/>
      <c r="H61" s="70">
        <f>SUM(H59:H60)</f>
        <v>0</v>
      </c>
      <c r="I61" s="70"/>
      <c r="J61" s="72">
        <f>SUM(J59:J60)</f>
        <v>0</v>
      </c>
      <c r="K61" s="81"/>
      <c r="L61" s="82">
        <f>SUM(L59:L60)</f>
        <v>0</v>
      </c>
      <c r="M61" s="91"/>
      <c r="N61" s="92">
        <f>SUM(N59:N60)</f>
        <v>0</v>
      </c>
      <c r="O61" s="51">
        <f>SUM(O59:O60)</f>
        <v>0</v>
      </c>
      <c r="P61" s="144"/>
    </row>
    <row r="62" spans="1:16" x14ac:dyDescent="0.35">
      <c r="A62" s="7"/>
      <c r="B62" s="7"/>
      <c r="C62" s="7"/>
      <c r="D62" s="8"/>
      <c r="E62" s="55"/>
      <c r="F62" s="56"/>
      <c r="G62" s="134"/>
      <c r="H62" s="65"/>
      <c r="I62" s="65"/>
      <c r="J62" s="66"/>
      <c r="K62" s="76"/>
      <c r="L62" s="80"/>
      <c r="M62" s="86"/>
      <c r="N62" s="90"/>
      <c r="O62" s="11"/>
      <c r="P62" s="142"/>
    </row>
    <row r="63" spans="1:16" x14ac:dyDescent="0.35">
      <c r="A63" s="48" t="s">
        <v>32</v>
      </c>
      <c r="B63" s="48" t="s">
        <v>33</v>
      </c>
      <c r="C63" s="43"/>
      <c r="D63" s="44"/>
      <c r="E63" s="57"/>
      <c r="F63" s="58"/>
      <c r="G63" s="135"/>
      <c r="H63" s="67"/>
      <c r="I63" s="67"/>
      <c r="J63" s="68"/>
      <c r="K63" s="78"/>
      <c r="L63" s="97"/>
      <c r="M63" s="88"/>
      <c r="N63" s="98"/>
      <c r="O63" s="45"/>
      <c r="P63" s="143"/>
    </row>
    <row r="64" spans="1:16" x14ac:dyDescent="0.35">
      <c r="A64" s="7"/>
      <c r="B64" s="14"/>
      <c r="C64" s="7"/>
      <c r="D64" s="15"/>
      <c r="E64" s="59"/>
      <c r="F64" s="56">
        <f>E64*C64</f>
        <v>0</v>
      </c>
      <c r="G64" s="134"/>
      <c r="H64" s="65">
        <f>G64*C64</f>
        <v>0</v>
      </c>
      <c r="I64" s="65"/>
      <c r="J64" s="66">
        <f>I64*H64</f>
        <v>0</v>
      </c>
      <c r="K64" s="76"/>
      <c r="L64" s="80">
        <f>K64*C64</f>
        <v>0</v>
      </c>
      <c r="M64" s="86"/>
      <c r="N64" s="90">
        <f>M64*C64</f>
        <v>0</v>
      </c>
      <c r="O64" s="11">
        <f>F64+J64+L64+N64</f>
        <v>0</v>
      </c>
      <c r="P64" s="142"/>
    </row>
    <row r="65" spans="1:16" x14ac:dyDescent="0.35">
      <c r="A65" s="7"/>
      <c r="B65" s="14"/>
      <c r="C65" s="7"/>
      <c r="D65" s="15"/>
      <c r="E65" s="59"/>
      <c r="F65" s="56">
        <f>E65*C65</f>
        <v>0</v>
      </c>
      <c r="G65" s="134"/>
      <c r="H65" s="65">
        <f>G65*C65</f>
        <v>0</v>
      </c>
      <c r="I65" s="65"/>
      <c r="J65" s="66">
        <f>I65*H65</f>
        <v>0</v>
      </c>
      <c r="K65" s="76"/>
      <c r="L65" s="80">
        <f>K65*C65</f>
        <v>0</v>
      </c>
      <c r="M65" s="86"/>
      <c r="N65" s="90">
        <f>M65*C65</f>
        <v>0</v>
      </c>
      <c r="O65" s="11">
        <f>F65+J65+L65+N65</f>
        <v>0</v>
      </c>
      <c r="P65" s="142"/>
    </row>
    <row r="66" spans="1:16" x14ac:dyDescent="0.35">
      <c r="A66" s="46"/>
      <c r="B66" s="46"/>
      <c r="C66" s="49" t="s">
        <v>12</v>
      </c>
      <c r="D66" s="50"/>
      <c r="E66" s="60"/>
      <c r="F66" s="61">
        <f>SUM(F64:F65)</f>
        <v>0</v>
      </c>
      <c r="G66" s="136"/>
      <c r="H66" s="70">
        <f>SUM(H64:H65)</f>
        <v>0</v>
      </c>
      <c r="I66" s="70"/>
      <c r="J66" s="72">
        <f>SUM(J64:J65)</f>
        <v>0</v>
      </c>
      <c r="K66" s="81"/>
      <c r="L66" s="82">
        <f>SUM(L64:L65)</f>
        <v>0</v>
      </c>
      <c r="M66" s="91"/>
      <c r="N66" s="92">
        <f>SUM(N64:N65)</f>
        <v>0</v>
      </c>
      <c r="O66" s="51">
        <f>SUM(O64:O65)</f>
        <v>0</v>
      </c>
      <c r="P66" s="144"/>
    </row>
    <row r="67" spans="1:16" x14ac:dyDescent="0.35">
      <c r="A67" s="7"/>
      <c r="B67" s="7"/>
      <c r="C67" s="7"/>
      <c r="D67" s="8"/>
      <c r="E67" s="55"/>
      <c r="F67" s="56"/>
      <c r="G67" s="134"/>
      <c r="H67" s="65"/>
      <c r="I67" s="65"/>
      <c r="J67" s="66"/>
      <c r="K67" s="76"/>
      <c r="L67" s="80"/>
      <c r="M67" s="86"/>
      <c r="N67" s="90"/>
      <c r="O67" s="11"/>
      <c r="P67" s="142"/>
    </row>
    <row r="68" spans="1:16" x14ac:dyDescent="0.35">
      <c r="A68" s="48" t="s">
        <v>34</v>
      </c>
      <c r="B68" s="48" t="s">
        <v>35</v>
      </c>
      <c r="C68" s="43"/>
      <c r="D68" s="44"/>
      <c r="E68" s="57"/>
      <c r="F68" s="58"/>
      <c r="G68" s="135"/>
      <c r="H68" s="67"/>
      <c r="I68" s="67"/>
      <c r="J68" s="68"/>
      <c r="K68" s="78"/>
      <c r="L68" s="97"/>
      <c r="M68" s="88"/>
      <c r="N68" s="98"/>
      <c r="O68" s="45"/>
      <c r="P68" s="143"/>
    </row>
    <row r="69" spans="1:16" x14ac:dyDescent="0.35">
      <c r="A69" s="7"/>
      <c r="B69" s="7" t="s">
        <v>127</v>
      </c>
      <c r="C69" s="7">
        <v>5000</v>
      </c>
      <c r="D69" s="8" t="s">
        <v>108</v>
      </c>
      <c r="E69" s="55"/>
      <c r="F69" s="56">
        <f>E69*C69</f>
        <v>0</v>
      </c>
      <c r="G69" s="134"/>
      <c r="H69" s="65">
        <f>G69*C69</f>
        <v>0</v>
      </c>
      <c r="I69" s="69"/>
      <c r="J69" s="66">
        <f>I69*H69</f>
        <v>0</v>
      </c>
      <c r="K69" s="76"/>
      <c r="L69" s="80">
        <f>K69*C69</f>
        <v>0</v>
      </c>
      <c r="M69" s="86">
        <v>200</v>
      </c>
      <c r="N69" s="90">
        <f>M69*C69</f>
        <v>1000000</v>
      </c>
      <c r="O69" s="11">
        <f>F69+J69+L69+N69</f>
        <v>1000000</v>
      </c>
      <c r="P69" s="142" t="s">
        <v>124</v>
      </c>
    </row>
    <row r="70" spans="1:16" x14ac:dyDescent="0.35">
      <c r="A70" s="7"/>
      <c r="B70" s="7"/>
      <c r="C70" s="7"/>
      <c r="D70" s="8"/>
      <c r="E70" s="55"/>
      <c r="F70" s="56">
        <f>E70*C70</f>
        <v>0</v>
      </c>
      <c r="G70" s="134"/>
      <c r="H70" s="65">
        <f>G70*C70</f>
        <v>0</v>
      </c>
      <c r="I70" s="69"/>
      <c r="J70" s="66">
        <f>I70*H70</f>
        <v>0</v>
      </c>
      <c r="K70" s="76"/>
      <c r="L70" s="80">
        <f>K70*C70</f>
        <v>0</v>
      </c>
      <c r="M70" s="86"/>
      <c r="N70" s="90">
        <f>M70*C70</f>
        <v>0</v>
      </c>
      <c r="O70" s="11">
        <f>F70+J70+L70+N70</f>
        <v>0</v>
      </c>
      <c r="P70" s="142"/>
    </row>
    <row r="71" spans="1:16" x14ac:dyDescent="0.35">
      <c r="A71" s="46"/>
      <c r="B71" s="46"/>
      <c r="C71" s="49" t="s">
        <v>12</v>
      </c>
      <c r="D71" s="50"/>
      <c r="E71" s="60"/>
      <c r="F71" s="61">
        <f>SUM(F69:F70)</f>
        <v>0</v>
      </c>
      <c r="G71" s="136"/>
      <c r="H71" s="70">
        <f>SUM(H69:H70)</f>
        <v>0</v>
      </c>
      <c r="I71" s="70"/>
      <c r="J71" s="72">
        <f>SUM(J69:J70)</f>
        <v>0</v>
      </c>
      <c r="K71" s="81"/>
      <c r="L71" s="82">
        <f>SUM(L69:L70)</f>
        <v>0</v>
      </c>
      <c r="M71" s="91"/>
      <c r="N71" s="92">
        <f>SUM(N69:N70)</f>
        <v>1000000</v>
      </c>
      <c r="O71" s="51">
        <f>SUM(O69:O70)</f>
        <v>1000000</v>
      </c>
      <c r="P71" s="144"/>
    </row>
    <row r="72" spans="1:16" x14ac:dyDescent="0.35">
      <c r="A72" s="7"/>
      <c r="B72" s="7"/>
      <c r="C72" s="7"/>
      <c r="D72" s="8"/>
      <c r="E72" s="55"/>
      <c r="F72" s="56"/>
      <c r="G72" s="134"/>
      <c r="H72" s="65"/>
      <c r="I72" s="65"/>
      <c r="J72" s="66"/>
      <c r="K72" s="76"/>
      <c r="L72" s="80"/>
      <c r="M72" s="86"/>
      <c r="N72" s="90"/>
      <c r="O72" s="11"/>
      <c r="P72" s="142"/>
    </row>
    <row r="73" spans="1:16" x14ac:dyDescent="0.35">
      <c r="A73" s="48" t="s">
        <v>36</v>
      </c>
      <c r="B73" s="48" t="s">
        <v>37</v>
      </c>
      <c r="C73" s="43"/>
      <c r="D73" s="44"/>
      <c r="E73" s="57"/>
      <c r="F73" s="58"/>
      <c r="G73" s="135"/>
      <c r="H73" s="67"/>
      <c r="I73" s="67"/>
      <c r="J73" s="68"/>
      <c r="K73" s="78"/>
      <c r="L73" s="97"/>
      <c r="M73" s="88"/>
      <c r="N73" s="98"/>
      <c r="O73" s="45"/>
      <c r="P73" s="143"/>
    </row>
    <row r="74" spans="1:16" x14ac:dyDescent="0.35">
      <c r="A74" s="7"/>
      <c r="B74" s="7"/>
      <c r="C74" s="7"/>
      <c r="D74" s="8"/>
      <c r="E74" s="55"/>
      <c r="F74" s="56">
        <f>E74*C74</f>
        <v>0</v>
      </c>
      <c r="G74" s="134"/>
      <c r="H74" s="65">
        <f>G74*C74</f>
        <v>0</v>
      </c>
      <c r="I74" s="65"/>
      <c r="J74" s="66">
        <f>I74*H74</f>
        <v>0</v>
      </c>
      <c r="K74" s="76"/>
      <c r="L74" s="80">
        <f>K74*C74</f>
        <v>0</v>
      </c>
      <c r="M74" s="86"/>
      <c r="N74" s="90">
        <f>M74*C74</f>
        <v>0</v>
      </c>
      <c r="O74" s="11">
        <f>F74+J74+L74+N74</f>
        <v>0</v>
      </c>
      <c r="P74" s="142"/>
    </row>
    <row r="75" spans="1:16" x14ac:dyDescent="0.35">
      <c r="A75" s="7"/>
      <c r="B75" s="7"/>
      <c r="C75" s="7"/>
      <c r="D75" s="8"/>
      <c r="E75" s="55"/>
      <c r="F75" s="56">
        <f>E75*C75</f>
        <v>0</v>
      </c>
      <c r="G75" s="134"/>
      <c r="H75" s="65">
        <f>G75*C75</f>
        <v>0</v>
      </c>
      <c r="I75" s="65"/>
      <c r="J75" s="66">
        <f>I75*H75</f>
        <v>0</v>
      </c>
      <c r="K75" s="76"/>
      <c r="L75" s="80">
        <f>K75*C75</f>
        <v>0</v>
      </c>
      <c r="M75" s="86"/>
      <c r="N75" s="90">
        <f>M75*C75</f>
        <v>0</v>
      </c>
      <c r="O75" s="11">
        <f>F75+J75+L75+N75</f>
        <v>0</v>
      </c>
      <c r="P75" s="142"/>
    </row>
    <row r="76" spans="1:16" x14ac:dyDescent="0.35">
      <c r="A76" s="46"/>
      <c r="B76" s="46"/>
      <c r="C76" s="49" t="s">
        <v>12</v>
      </c>
      <c r="D76" s="50"/>
      <c r="E76" s="60"/>
      <c r="F76" s="61">
        <f>SUM(F74:F75)</f>
        <v>0</v>
      </c>
      <c r="G76" s="136"/>
      <c r="H76" s="70">
        <f>SUM(H74:H75)</f>
        <v>0</v>
      </c>
      <c r="I76" s="70"/>
      <c r="J76" s="72">
        <f>SUM(J74:J75)</f>
        <v>0</v>
      </c>
      <c r="K76" s="81"/>
      <c r="L76" s="82">
        <f>SUM(L74:L75)</f>
        <v>0</v>
      </c>
      <c r="M76" s="91"/>
      <c r="N76" s="92">
        <f>SUM(N74:N75)</f>
        <v>0</v>
      </c>
      <c r="O76" s="51">
        <f>SUM(O74:O75)</f>
        <v>0</v>
      </c>
      <c r="P76" s="144"/>
    </row>
    <row r="77" spans="1:16" x14ac:dyDescent="0.35">
      <c r="A77" s="7"/>
      <c r="B77" s="7"/>
      <c r="C77" s="7"/>
      <c r="D77" s="8"/>
      <c r="E77" s="55"/>
      <c r="F77" s="56"/>
      <c r="G77" s="134"/>
      <c r="H77" s="65"/>
      <c r="I77" s="65"/>
      <c r="J77" s="66"/>
      <c r="K77" s="76"/>
      <c r="L77" s="80"/>
      <c r="M77" s="86"/>
      <c r="N77" s="90"/>
      <c r="O77" s="11"/>
      <c r="P77" s="142"/>
    </row>
    <row r="78" spans="1:16" x14ac:dyDescent="0.35">
      <c r="A78" s="48" t="s">
        <v>38</v>
      </c>
      <c r="B78" s="48" t="s">
        <v>122</v>
      </c>
      <c r="C78" s="43"/>
      <c r="D78" s="44"/>
      <c r="E78" s="57"/>
      <c r="F78" s="58"/>
      <c r="G78" s="135"/>
      <c r="H78" s="67"/>
      <c r="I78" s="67"/>
      <c r="J78" s="68"/>
      <c r="K78" s="78"/>
      <c r="L78" s="97"/>
      <c r="M78" s="88"/>
      <c r="N78" s="98"/>
      <c r="O78" s="45"/>
      <c r="P78" s="143"/>
    </row>
    <row r="79" spans="1:16" x14ac:dyDescent="0.35">
      <c r="A79" s="7"/>
      <c r="B79" s="14"/>
      <c r="C79" s="7"/>
      <c r="D79" s="8"/>
      <c r="E79" s="59"/>
      <c r="F79" s="56">
        <f>E79*C79</f>
        <v>0</v>
      </c>
      <c r="G79" s="134"/>
      <c r="H79" s="65">
        <f>G79*C79</f>
        <v>0</v>
      </c>
      <c r="I79" s="65"/>
      <c r="J79" s="66">
        <f>I79*H79</f>
        <v>0</v>
      </c>
      <c r="K79" s="76"/>
      <c r="L79" s="80">
        <f>K79*C79</f>
        <v>0</v>
      </c>
      <c r="M79" s="86"/>
      <c r="N79" s="90">
        <f>M79*C79</f>
        <v>0</v>
      </c>
      <c r="O79" s="11">
        <f>F79+J79+L79+N79</f>
        <v>0</v>
      </c>
      <c r="P79" s="142"/>
    </row>
    <row r="80" spans="1:16" x14ac:dyDescent="0.35">
      <c r="A80" s="7"/>
      <c r="B80" s="7"/>
      <c r="C80" s="7"/>
      <c r="D80" s="8"/>
      <c r="E80" s="55"/>
      <c r="F80" s="56">
        <f>E80*C80</f>
        <v>0</v>
      </c>
      <c r="G80" s="134"/>
      <c r="H80" s="65">
        <f>G80*C80</f>
        <v>0</v>
      </c>
      <c r="I80" s="65"/>
      <c r="J80" s="66">
        <f>I80*H80</f>
        <v>0</v>
      </c>
      <c r="K80" s="76"/>
      <c r="L80" s="80">
        <f>K80*C80</f>
        <v>0</v>
      </c>
      <c r="M80" s="86"/>
      <c r="N80" s="90">
        <f>M80*C80</f>
        <v>0</v>
      </c>
      <c r="O80" s="11">
        <f>F80+J80+L80+N80</f>
        <v>0</v>
      </c>
      <c r="P80" s="142"/>
    </row>
    <row r="81" spans="1:16" x14ac:dyDescent="0.35">
      <c r="A81" s="46"/>
      <c r="B81" s="46"/>
      <c r="C81" s="49" t="s">
        <v>12</v>
      </c>
      <c r="D81" s="50"/>
      <c r="E81" s="60"/>
      <c r="F81" s="61">
        <f>SUM(F79:F80)</f>
        <v>0</v>
      </c>
      <c r="G81" s="136"/>
      <c r="H81" s="70">
        <f>SUM(H79:H80)</f>
        <v>0</v>
      </c>
      <c r="I81" s="70"/>
      <c r="J81" s="72">
        <f>SUM(J79:J80)</f>
        <v>0</v>
      </c>
      <c r="K81" s="81"/>
      <c r="L81" s="82">
        <f>SUM(L79:L80)</f>
        <v>0</v>
      </c>
      <c r="M81" s="91"/>
      <c r="N81" s="92">
        <f>SUM(N79:N80)</f>
        <v>0</v>
      </c>
      <c r="O81" s="51">
        <f>SUM(O79:O80)</f>
        <v>0</v>
      </c>
      <c r="P81" s="144"/>
    </row>
    <row r="82" spans="1:16" x14ac:dyDescent="0.35">
      <c r="A82" s="7"/>
      <c r="B82" s="7"/>
      <c r="C82" s="7"/>
      <c r="D82" s="8"/>
      <c r="E82" s="55"/>
      <c r="F82" s="56"/>
      <c r="G82" s="134"/>
      <c r="H82" s="65"/>
      <c r="I82" s="65"/>
      <c r="J82" s="66"/>
      <c r="K82" s="76"/>
      <c r="L82" s="80"/>
      <c r="M82" s="86"/>
      <c r="N82" s="90"/>
      <c r="O82" s="11"/>
      <c r="P82" s="142"/>
    </row>
    <row r="83" spans="1:16" x14ac:dyDescent="0.35">
      <c r="A83" s="48" t="s">
        <v>39</v>
      </c>
      <c r="B83" s="100" t="s">
        <v>40</v>
      </c>
      <c r="C83" s="43"/>
      <c r="D83" s="44"/>
      <c r="E83" s="57"/>
      <c r="F83" s="58"/>
      <c r="G83" s="135"/>
      <c r="H83" s="67"/>
      <c r="I83" s="67"/>
      <c r="J83" s="68"/>
      <c r="K83" s="78"/>
      <c r="L83" s="97"/>
      <c r="M83" s="88"/>
      <c r="N83" s="98"/>
      <c r="O83" s="45"/>
      <c r="P83" s="143"/>
    </row>
    <row r="84" spans="1:16" x14ac:dyDescent="0.35">
      <c r="A84" s="7"/>
      <c r="B84" s="14"/>
      <c r="C84" s="7"/>
      <c r="D84" s="8"/>
      <c r="E84" s="59"/>
      <c r="F84" s="56">
        <f>E84*C84</f>
        <v>0</v>
      </c>
      <c r="G84" s="134"/>
      <c r="H84" s="65">
        <f>G84*C84</f>
        <v>0</v>
      </c>
      <c r="I84" s="65"/>
      <c r="J84" s="66">
        <f>I84*H84</f>
        <v>0</v>
      </c>
      <c r="K84" s="76"/>
      <c r="L84" s="80">
        <f>K84*C84</f>
        <v>0</v>
      </c>
      <c r="M84" s="86"/>
      <c r="N84" s="90">
        <f>M84*C84</f>
        <v>0</v>
      </c>
      <c r="O84" s="11">
        <f>F84+J84+L84+N84</f>
        <v>0</v>
      </c>
      <c r="P84" s="142"/>
    </row>
    <row r="85" spans="1:16" x14ac:dyDescent="0.35">
      <c r="A85" s="7"/>
      <c r="B85" s="14"/>
      <c r="C85" s="7"/>
      <c r="D85" s="15"/>
      <c r="E85" s="59"/>
      <c r="F85" s="56">
        <f>E85*C85</f>
        <v>0</v>
      </c>
      <c r="G85" s="134"/>
      <c r="H85" s="65">
        <f>G85*C85</f>
        <v>0</v>
      </c>
      <c r="I85" s="65"/>
      <c r="J85" s="66">
        <f>I85*H85</f>
        <v>0</v>
      </c>
      <c r="K85" s="76"/>
      <c r="L85" s="80">
        <f>K85*C85</f>
        <v>0</v>
      </c>
      <c r="M85" s="86"/>
      <c r="N85" s="90">
        <f>M85*C85</f>
        <v>0</v>
      </c>
      <c r="O85" s="11">
        <f>F85+J85+L85+N85</f>
        <v>0</v>
      </c>
      <c r="P85" s="142"/>
    </row>
    <row r="86" spans="1:16" x14ac:dyDescent="0.35">
      <c r="A86" s="46"/>
      <c r="B86" s="99"/>
      <c r="C86" s="49" t="s">
        <v>12</v>
      </c>
      <c r="D86" s="50"/>
      <c r="E86" s="60"/>
      <c r="F86" s="61">
        <f>SUM(F84:F85)</f>
        <v>0</v>
      </c>
      <c r="G86" s="136"/>
      <c r="H86" s="70">
        <f>SUM(H84:H85)</f>
        <v>0</v>
      </c>
      <c r="I86" s="70"/>
      <c r="J86" s="72">
        <f>SUM(J84:J85)</f>
        <v>0</v>
      </c>
      <c r="K86" s="81"/>
      <c r="L86" s="82">
        <f>SUM(L84:L85)</f>
        <v>0</v>
      </c>
      <c r="M86" s="91"/>
      <c r="N86" s="92">
        <f>SUM(N84:N85)</f>
        <v>0</v>
      </c>
      <c r="O86" s="51">
        <f>SUM(O84:O85)</f>
        <v>0</v>
      </c>
      <c r="P86" s="144"/>
    </row>
    <row r="87" spans="1:16" ht="15" thickBot="1" x14ac:dyDescent="0.4">
      <c r="A87" s="7"/>
      <c r="B87" s="7"/>
      <c r="C87" s="7"/>
      <c r="D87" s="8"/>
      <c r="E87" s="55"/>
      <c r="F87" s="56"/>
      <c r="G87" s="134"/>
      <c r="H87" s="65"/>
      <c r="I87" s="65"/>
      <c r="J87" s="66"/>
      <c r="K87" s="76"/>
      <c r="L87" s="77"/>
      <c r="M87" s="86"/>
      <c r="N87" s="87"/>
      <c r="O87" s="11"/>
      <c r="P87" s="142"/>
    </row>
    <row r="88" spans="1:16" ht="15.5" thickTop="1" thickBot="1" x14ac:dyDescent="0.4">
      <c r="A88" s="16"/>
      <c r="B88" s="52" t="s">
        <v>3</v>
      </c>
      <c r="C88" s="52"/>
      <c r="D88" s="53"/>
      <c r="E88" s="62"/>
      <c r="F88" s="63">
        <f>F11+F16+F21+F26+F31+F36+F41+F46+F51+F56+F61+F66+F71+F76+F81+F86</f>
        <v>0</v>
      </c>
      <c r="G88" s="138"/>
      <c r="H88" s="73"/>
      <c r="I88" s="73"/>
      <c r="J88" s="74">
        <f>J11+J16+J21+J26+J31+J36+J41+J46+J51+J56+J61+J66+J71+J76+J81+J86</f>
        <v>0</v>
      </c>
      <c r="K88" s="83"/>
      <c r="L88" s="84">
        <f>L11+L16+L21+L26+L31+L36+L41+L46+L51+L56+L61+L66+L71+L76+L81+L86</f>
        <v>0</v>
      </c>
      <c r="M88" s="93"/>
      <c r="N88" s="94">
        <f>N11+N16+N21+N26+N31+N36+N41+N46+N51+N56+N61+N66+N71+N76+N81+N86</f>
        <v>1000000</v>
      </c>
      <c r="O88" s="17">
        <f>O11+O16+O21+O26+O31+O36+O41+O46+O51+O56+O61+O66+O71+O76+O81+O86</f>
        <v>1275000</v>
      </c>
      <c r="P88" s="145"/>
    </row>
    <row r="89" spans="1:16" ht="15" thickTop="1" x14ac:dyDescent="0.35"/>
    <row r="90" spans="1:16" x14ac:dyDescent="0.35">
      <c r="L90" s="18"/>
      <c r="N90" s="18"/>
      <c r="O90" s="19"/>
      <c r="P90" s="146"/>
    </row>
    <row r="92" spans="1:16" x14ac:dyDescent="0.35">
      <c r="L92" s="18"/>
      <c r="N92" s="18"/>
      <c r="O92" s="19"/>
      <c r="P92" s="146"/>
    </row>
    <row r="93" spans="1:16" x14ac:dyDescent="0.35">
      <c r="C93" s="20"/>
    </row>
    <row r="94" spans="1:16" ht="15.5" x14ac:dyDescent="0.35">
      <c r="E94" s="21"/>
      <c r="O94" s="22"/>
      <c r="P94" s="147"/>
    </row>
  </sheetData>
  <mergeCells count="10">
    <mergeCell ref="K5:L5"/>
    <mergeCell ref="M5:N5"/>
    <mergeCell ref="O5:O6"/>
    <mergeCell ref="P5:P6"/>
    <mergeCell ref="A5:A6"/>
    <mergeCell ref="B5:B6"/>
    <mergeCell ref="C5:C6"/>
    <mergeCell ref="D5:D6"/>
    <mergeCell ref="E5:F5"/>
    <mergeCell ref="G5:J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Summary</vt:lpstr>
      <vt:lpstr>1</vt:lpstr>
      <vt:lpstr>2</vt:lpstr>
      <vt:lpstr>3</vt:lpstr>
      <vt:lpstr>4</vt:lpstr>
      <vt:lpstr>Summary!Print_Area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Ludwigson</dc:creator>
  <cp:lastModifiedBy>Mark Ludwigson</cp:lastModifiedBy>
  <cp:lastPrinted>2024-08-10T04:38:11Z</cp:lastPrinted>
  <dcterms:created xsi:type="dcterms:W3CDTF">2024-08-06T03:00:11Z</dcterms:created>
  <dcterms:modified xsi:type="dcterms:W3CDTF">2024-08-10T16:55:48Z</dcterms:modified>
</cp:coreProperties>
</file>